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https://wielandgroup-my.sharepoint.com/personal/w14729_wieland_com/Documents/Work/Conflict/2021/CMRT/"/>
    </mc:Choice>
  </mc:AlternateContent>
  <xr:revisionPtr revIDLastSave="0" documentId="8_{7BD5874E-72D5-46BF-8164-7A5C567FE503}"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C2432" i="5"/>
  <c r="V2432" i="5" s="1"/>
  <c r="H2432" i="5" s="1"/>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C2354" i="5"/>
  <c r="V2354" i="5" s="1"/>
  <c r="E2354" i="5" s="1"/>
  <c r="X2354" i="5" s="1"/>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C2074" i="5"/>
  <c r="V2074" i="5" s="1"/>
  <c r="E2074" i="5" s="1"/>
  <c r="X2074" i="5" s="1"/>
  <c r="B2074" i="5"/>
  <c r="S2074" i="5" s="1"/>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C2026" i="5"/>
  <c r="V2026" i="5" s="1"/>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C2004" i="5"/>
  <c r="V2004" i="5" s="1"/>
  <c r="F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C1986" i="5"/>
  <c r="V1986" i="5" s="1"/>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C1902" i="5"/>
  <c r="V1902" i="5" s="1"/>
  <c r="I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C1890" i="5"/>
  <c r="V1890" i="5" s="1"/>
  <c r="B1890" i="5"/>
  <c r="S1890" i="5" s="1"/>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C1822" i="5"/>
  <c r="V1822" i="5" s="1"/>
  <c r="B1822" i="5"/>
  <c r="T1822" i="5" s="1"/>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C1813" i="5"/>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C1772" i="5"/>
  <c r="V1772" i="5" s="1"/>
  <c r="B1772" i="5"/>
  <c r="S1772" i="5" s="1"/>
  <c r="C1771" i="5"/>
  <c r="B1771" i="5"/>
  <c r="S1771" i="5" s="1"/>
  <c r="C1770" i="5"/>
  <c r="B1770"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C1623" i="5"/>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C1596" i="5"/>
  <c r="V1596" i="5" s="1"/>
  <c r="I1596" i="5" s="1"/>
  <c r="B1596" i="5"/>
  <c r="C1595" i="5"/>
  <c r="B1595" i="5"/>
  <c r="T1595" i="5" s="1"/>
  <c r="C1594" i="5"/>
  <c r="B1594" i="5"/>
  <c r="C1593" i="5"/>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C1518" i="5"/>
  <c r="V1518" i="5" s="1"/>
  <c r="I1518" i="5" s="1"/>
  <c r="B1518" i="5"/>
  <c r="S1518" i="5" s="1"/>
  <c r="C1517" i="5"/>
  <c r="V1517" i="5" s="1"/>
  <c r="R1517" i="5" s="1"/>
  <c r="B1517" i="5"/>
  <c r="C1516" i="5"/>
  <c r="B1516" i="5"/>
  <c r="T1516" i="5" s="1"/>
  <c r="C1515" i="5"/>
  <c r="B1515" i="5"/>
  <c r="S1515" i="5" s="1"/>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C1490" i="5"/>
  <c r="V1490" i="5" s="1"/>
  <c r="J1490" i="5" s="1"/>
  <c r="B1490" i="5"/>
  <c r="S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C1478" i="5"/>
  <c r="V1478" i="5" s="1"/>
  <c r="I1478" i="5" s="1"/>
  <c r="B1478" i="5"/>
  <c r="S1478" i="5" s="1"/>
  <c r="C1477" i="5"/>
  <c r="V1477" i="5" s="1"/>
  <c r="H1477" i="5" s="1"/>
  <c r="B1477"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C1469" i="5"/>
  <c r="V1469" i="5" s="1"/>
  <c r="R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C1464" i="5"/>
  <c r="V1464" i="5" s="1"/>
  <c r="B1464" i="5"/>
  <c r="T1464" i="5" s="1"/>
  <c r="C1463" i="5"/>
  <c r="B1463" i="5"/>
  <c r="S1463" i="5" s="1"/>
  <c r="C1462" i="5"/>
  <c r="V1462" i="5" s="1"/>
  <c r="B1462" i="5"/>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B1436" i="5"/>
  <c r="T1436" i="5" s="1"/>
  <c r="C1435" i="5"/>
  <c r="B1435"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C1421" i="5"/>
  <c r="V1421" i="5" s="1"/>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C1406" i="5"/>
  <c r="B1406" i="5"/>
  <c r="S1406" i="5" s="1"/>
  <c r="C1405" i="5"/>
  <c r="V1405" i="5" s="1"/>
  <c r="B1405" i="5"/>
  <c r="S1405" i="5" s="1"/>
  <c r="C1404" i="5"/>
  <c r="B1404" i="5"/>
  <c r="S1404" i="5" s="1"/>
  <c r="C1403" i="5"/>
  <c r="B1403" i="5"/>
  <c r="C1402" i="5"/>
  <c r="B1402" i="5"/>
  <c r="C1401" i="5"/>
  <c r="V1401" i="5" s="1"/>
  <c r="R1401" i="5" s="1"/>
  <c r="B1401" i="5"/>
  <c r="C1400" i="5"/>
  <c r="B1400" i="5"/>
  <c r="T1400" i="5" s="1"/>
  <c r="C1399" i="5"/>
  <c r="B1399" i="5"/>
  <c r="C1398" i="5"/>
  <c r="B1398" i="5"/>
  <c r="C1397" i="5"/>
  <c r="B1397" i="5"/>
  <c r="T1397" i="5" s="1"/>
  <c r="C1396" i="5"/>
  <c r="V1396" i="5" s="1"/>
  <c r="B1396" i="5"/>
  <c r="C1395" i="5"/>
  <c r="V1395" i="5" s="1"/>
  <c r="H1395" i="5" s="1"/>
  <c r="B1395" i="5"/>
  <c r="T1395" i="5" s="1"/>
  <c r="C1394" i="5"/>
  <c r="V1394" i="5" s="1"/>
  <c r="R1394" i="5" s="1"/>
  <c r="B1394" i="5"/>
  <c r="S1394" i="5" s="1"/>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C1381" i="5"/>
  <c r="B1381" i="5"/>
  <c r="T1381" i="5" s="1"/>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C1252" i="5"/>
  <c r="B1252" i="5"/>
  <c r="T1252" i="5" s="1"/>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C1234" i="5"/>
  <c r="B1234" i="5"/>
  <c r="S1234" i="5" s="1"/>
  <c r="C1233" i="5"/>
  <c r="B1233" i="5"/>
  <c r="C1232" i="5"/>
  <c r="B1232" i="5"/>
  <c r="S1232" i="5" s="1"/>
  <c r="C1231" i="5"/>
  <c r="V1231" i="5" s="1"/>
  <c r="B1231" i="5"/>
  <c r="S1231" i="5" s="1"/>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C1185" i="5"/>
  <c r="V1185" i="5" s="1"/>
  <c r="J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C961" i="5"/>
  <c r="V961" i="5" s="1"/>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C950" i="5"/>
  <c r="V950" i="5" s="1"/>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C940" i="5"/>
  <c r="V940" i="5" s="1"/>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C902" i="5"/>
  <c r="B902" i="5"/>
  <c r="T902" i="5" s="1"/>
  <c r="C901" i="5"/>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C857" i="5"/>
  <c r="B857" i="5"/>
  <c r="T857" i="5" s="1"/>
  <c r="C856" i="5"/>
  <c r="V856" i="5" s="1"/>
  <c r="J856" i="5" s="1"/>
  <c r="B856" i="5"/>
  <c r="C855" i="5"/>
  <c r="B855" i="5"/>
  <c r="T855" i="5" s="1"/>
  <c r="C854" i="5"/>
  <c r="V854" i="5" s="1"/>
  <c r="J854" i="5" s="1"/>
  <c r="B854" i="5"/>
  <c r="T854" i="5" s="1"/>
  <c r="C853" i="5"/>
  <c r="B853"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C743" i="5"/>
  <c r="V743" i="5" s="1"/>
  <c r="E743" i="5" s="1"/>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C699" i="5"/>
  <c r="V699" i="5" s="1"/>
  <c r="R699" i="5" s="1"/>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C683" i="5"/>
  <c r="B683" i="5"/>
  <c r="S683" i="5" s="1"/>
  <c r="C682" i="5"/>
  <c r="V682" i="5" s="1"/>
  <c r="B682" i="5"/>
  <c r="T682" i="5" s="1"/>
  <c r="C681" i="5"/>
  <c r="V681" i="5" s="1"/>
  <c r="B681" i="5"/>
  <c r="T681" i="5" s="1"/>
  <c r="C680" i="5"/>
  <c r="V680" i="5" s="1"/>
  <c r="G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C655" i="5"/>
  <c r="V655" i="5" s="1"/>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C609" i="5"/>
  <c r="V609" i="5" s="1"/>
  <c r="V605" i="5"/>
  <c r="V603" i="5"/>
  <c r="J603" i="5" s="1"/>
  <c r="T603" i="5" s="1"/>
  <c r="V597" i="5"/>
  <c r="G597" i="5" s="1"/>
  <c r="V593" i="5"/>
  <c r="V589" i="5"/>
  <c r="G589" i="5" s="1"/>
  <c r="V585" i="5"/>
  <c r="V583" i="5"/>
  <c r="V581" i="5"/>
  <c r="V571" i="5"/>
  <c r="J571" i="5" s="1"/>
  <c r="V569" i="5"/>
  <c r="R569" i="5" s="1"/>
  <c r="V567" i="5"/>
  <c r="F567" i="5" s="1"/>
  <c r="V565" i="5"/>
  <c r="V563" i="5"/>
  <c r="V562" i="5"/>
  <c r="I562" i="5" s="1"/>
  <c r="V559" i="5"/>
  <c r="G559" i="5" s="1"/>
  <c r="V558" i="5"/>
  <c r="I558" i="5" s="1"/>
  <c r="V557" i="5"/>
  <c r="R557" i="5" s="1"/>
  <c r="V554" i="5"/>
  <c r="I554" i="5" s="1"/>
  <c r="V551" i="5"/>
  <c r="V550" i="5"/>
  <c r="V549" i="5"/>
  <c r="R549" i="5" s="1"/>
  <c r="V547" i="5"/>
  <c r="R547" i="5" s="1"/>
  <c r="V546" i="5"/>
  <c r="I546" i="5" s="1"/>
  <c r="V545" i="5"/>
  <c r="R545" i="5" s="1"/>
  <c r="V543" i="5"/>
  <c r="V542" i="5"/>
  <c r="V541" i="5"/>
  <c r="V539" i="5"/>
  <c r="V538" i="5"/>
  <c r="V535" i="5"/>
  <c r="J535" i="5" s="1"/>
  <c r="V534" i="5"/>
  <c r="I534" i="5" s="1"/>
  <c r="V531" i="5"/>
  <c r="V530" i="5"/>
  <c r="V529" i="5"/>
  <c r="R529" i="5" s="1"/>
  <c r="V527" i="5"/>
  <c r="H527" i="5" s="1"/>
  <c r="V526" i="5"/>
  <c r="H526" i="5" s="1"/>
  <c r="V525" i="5"/>
  <c r="V522" i="5"/>
  <c r="I522" i="5" s="1"/>
  <c r="V519" i="5"/>
  <c r="V518" i="5"/>
  <c r="I518" i="5" s="1"/>
  <c r="V515" i="5"/>
  <c r="V514" i="5"/>
  <c r="V513" i="5"/>
  <c r="R513" i="5" s="1"/>
  <c r="V511" i="5"/>
  <c r="V510" i="5"/>
  <c r="I510" i="5" s="1"/>
  <c r="V509" i="5"/>
  <c r="V507" i="5"/>
  <c r="V506" i="5"/>
  <c r="V503" i="5"/>
  <c r="J503" i="5" s="1"/>
  <c r="V502" i="5"/>
  <c r="I502" i="5" s="1"/>
  <c r="V499" i="5"/>
  <c r="R499" i="5" s="1"/>
  <c r="V498" i="5"/>
  <c r="V497" i="5"/>
  <c r="R497" i="5" s="1"/>
  <c r="V494" i="5"/>
  <c r="I494" i="5" s="1"/>
  <c r="V493" i="5"/>
  <c r="V491" i="5"/>
  <c r="V490" i="5"/>
  <c r="I490" i="5" s="1"/>
  <c r="V487" i="5"/>
  <c r="J487" i="5" s="1"/>
  <c r="V486" i="5"/>
  <c r="V483" i="5"/>
  <c r="R483" i="5" s="1"/>
  <c r="V482" i="5"/>
  <c r="V481" i="5"/>
  <c r="R481" i="5" s="1"/>
  <c r="V479" i="5"/>
  <c r="H479" i="5" s="1"/>
  <c r="V478" i="5"/>
  <c r="V477" i="5"/>
  <c r="V475" i="5"/>
  <c r="R475" i="5" s="1"/>
  <c r="V470" i="5"/>
  <c r="V469" i="5"/>
  <c r="V467" i="5"/>
  <c r="V463" i="5"/>
  <c r="V460" i="5"/>
  <c r="V458" i="5"/>
  <c r="V456" i="5"/>
  <c r="H456" i="5" s="1"/>
  <c r="V455" i="5"/>
  <c r="V454" i="5"/>
  <c r="V452" i="5"/>
  <c r="V451" i="5"/>
  <c r="V450" i="5"/>
  <c r="V448" i="5"/>
  <c r="V447" i="5"/>
  <c r="V444" i="5"/>
  <c r="F444" i="5" s="1"/>
  <c r="V443" i="5"/>
  <c r="F443" i="5" s="1"/>
  <c r="V440" i="5"/>
  <c r="R440" i="5" s="1"/>
  <c r="V439" i="5"/>
  <c r="R439" i="5" s="1"/>
  <c r="V436" i="5"/>
  <c r="E436" i="5" s="1"/>
  <c r="X436" i="5" s="1"/>
  <c r="V435" i="5"/>
  <c r="V432" i="5"/>
  <c r="R432" i="5" s="1"/>
  <c r="V431" i="5"/>
  <c r="R431" i="5" s="1"/>
  <c r="V428" i="5"/>
  <c r="V427" i="5"/>
  <c r="V424" i="5"/>
  <c r="R424" i="5" s="1"/>
  <c r="V423" i="5"/>
  <c r="R423" i="5" s="1"/>
  <c r="V420" i="5"/>
  <c r="V419" i="5"/>
  <c r="F419" i="5" s="1"/>
  <c r="V416" i="5"/>
  <c r="R416" i="5" s="1"/>
  <c r="V415" i="5"/>
  <c r="R415" i="5" s="1"/>
  <c r="V412" i="5"/>
  <c r="F412" i="5" s="1"/>
  <c r="V411" i="5"/>
  <c r="F411" i="5" s="1"/>
  <c r="V408" i="5"/>
  <c r="V407" i="5"/>
  <c r="R407" i="5" s="1"/>
  <c r="V404" i="5"/>
  <c r="F404" i="5" s="1"/>
  <c r="V403" i="5"/>
  <c r="F403" i="5" s="1"/>
  <c r="V400" i="5"/>
  <c r="V399" i="5"/>
  <c r="R399" i="5" s="1"/>
  <c r="V398" i="5"/>
  <c r="I398" i="5" s="1"/>
  <c r="V396" i="5"/>
  <c r="V395" i="5"/>
  <c r="V392" i="5"/>
  <c r="V391" i="5"/>
  <c r="V388" i="5"/>
  <c r="V387" i="5"/>
  <c r="V386" i="5"/>
  <c r="I386" i="5" s="1"/>
  <c r="V384" i="5"/>
  <c r="V383" i="5"/>
  <c r="V382" i="5"/>
  <c r="V380" i="5"/>
  <c r="V379" i="5"/>
  <c r="V376" i="5"/>
  <c r="E376" i="5" s="1"/>
  <c r="X376" i="5" s="1"/>
  <c r="V375" i="5"/>
  <c r="V372" i="5"/>
  <c r="V371" i="5"/>
  <c r="V370" i="5"/>
  <c r="V368" i="5"/>
  <c r="R368" i="5" s="1"/>
  <c r="V367" i="5"/>
  <c r="H367" i="5" s="1"/>
  <c r="V363" i="5"/>
  <c r="I363" i="5" s="1"/>
  <c r="V362" i="5"/>
  <c r="I362" i="5" s="1"/>
  <c r="V360" i="5"/>
  <c r="V359" i="5"/>
  <c r="V356" i="5"/>
  <c r="V355" i="5"/>
  <c r="V352" i="5"/>
  <c r="V351" i="5"/>
  <c r="V350" i="5"/>
  <c r="V348" i="5"/>
  <c r="V347" i="5"/>
  <c r="V346" i="5"/>
  <c r="V344" i="5"/>
  <c r="V343" i="5"/>
  <c r="I343" i="5" s="1"/>
  <c r="V342" i="5"/>
  <c r="V340" i="5"/>
  <c r="E340" i="5" s="1"/>
  <c r="V337" i="5"/>
  <c r="J337" i="5" s="1"/>
  <c r="V336" i="5"/>
  <c r="V335" i="5"/>
  <c r="R335" i="5" s="1"/>
  <c r="V334" i="5"/>
  <c r="V332" i="5"/>
  <c r="V331" i="5"/>
  <c r="R331" i="5" s="1"/>
  <c r="V330" i="5"/>
  <c r="V328" i="5"/>
  <c r="R328" i="5" s="1"/>
  <c r="V326" i="5"/>
  <c r="V325" i="5"/>
  <c r="V324" i="5"/>
  <c r="F324" i="5" s="1"/>
  <c r="V322" i="5"/>
  <c r="V321" i="5"/>
  <c r="R321" i="5" s="1"/>
  <c r="V320" i="5"/>
  <c r="V318" i="5"/>
  <c r="V317" i="5"/>
  <c r="V316" i="5"/>
  <c r="F316" i="5" s="1"/>
  <c r="V314" i="5"/>
  <c r="V312" i="5"/>
  <c r="R312" i="5" s="1"/>
  <c r="V310" i="5"/>
  <c r="V309" i="5"/>
  <c r="V308" i="5"/>
  <c r="V306" i="5"/>
  <c r="V303" i="5"/>
  <c r="E303" i="5" s="1"/>
  <c r="V301" i="5"/>
  <c r="F301" i="5" s="1"/>
  <c r="V300" i="5"/>
  <c r="V298" i="5"/>
  <c r="V297" i="5"/>
  <c r="V294" i="5"/>
  <c r="V293" i="5"/>
  <c r="V290" i="5"/>
  <c r="F290" i="5" s="1"/>
  <c r="V288" i="5"/>
  <c r="V285" i="5"/>
  <c r="V284" i="5"/>
  <c r="V282" i="5"/>
  <c r="R282" i="5" s="1"/>
  <c r="V281" i="5"/>
  <c r="V277" i="5"/>
  <c r="V274" i="5"/>
  <c r="V273" i="5"/>
  <c r="V272" i="5"/>
  <c r="V270" i="5"/>
  <c r="E270" i="5" s="1"/>
  <c r="X270" i="5" s="1"/>
  <c r="V269" i="5"/>
  <c r="V268" i="5"/>
  <c r="E268" i="5" s="1"/>
  <c r="X268" i="5" s="1"/>
  <c r="V266" i="5"/>
  <c r="V265" i="5"/>
  <c r="V262" i="5"/>
  <c r="R262" i="5" s="1"/>
  <c r="V258" i="5"/>
  <c r="V257" i="5"/>
  <c r="V256" i="5"/>
  <c r="E256" i="5" s="1"/>
  <c r="X256" i="5" s="1"/>
  <c r="V254" i="5"/>
  <c r="R254" i="5" s="1"/>
  <c r="V253" i="5"/>
  <c r="V252" i="5"/>
  <c r="R252" i="5" s="1"/>
  <c r="V249" i="5"/>
  <c r="V248" i="5"/>
  <c r="V246" i="5"/>
  <c r="V245" i="5"/>
  <c r="V244" i="5"/>
  <c r="V241" i="5"/>
  <c r="V240" i="5"/>
  <c r="V237" i="5"/>
  <c r="V236" i="5"/>
  <c r="V234" i="5"/>
  <c r="V233" i="5"/>
  <c r="V232" i="5"/>
  <c r="R232" i="5" s="1"/>
  <c r="V230" i="5"/>
  <c r="H230" i="5" s="1"/>
  <c r="V229" i="5"/>
  <c r="V228" i="5"/>
  <c r="V226" i="5"/>
  <c r="V225" i="5"/>
  <c r="V224" i="5"/>
  <c r="V222" i="5"/>
  <c r="V221" i="5"/>
  <c r="H221" i="5" s="1"/>
  <c r="V220" i="5"/>
  <c r="F220" i="5" s="1"/>
  <c r="V218" i="5"/>
  <c r="R218" i="5" s="1"/>
  <c r="V217" i="5"/>
  <c r="H217" i="5" s="1"/>
  <c r="V216" i="5"/>
  <c r="V213" i="5"/>
  <c r="H213" i="5" s="1"/>
  <c r="V212" i="5"/>
  <c r="E212" i="5" s="1"/>
  <c r="X212" i="5" s="1"/>
  <c r="V209" i="5"/>
  <c r="E209" i="5" s="1"/>
  <c r="X209" i="5" s="1"/>
  <c r="V208" i="5"/>
  <c r="V205" i="5"/>
  <c r="V204" i="5"/>
  <c r="R204" i="5" s="1"/>
  <c r="V202" i="5"/>
  <c r="V201" i="5"/>
  <c r="I201" i="5" s="1"/>
  <c r="V198" i="5"/>
  <c r="V197" i="5"/>
  <c r="V196" i="5"/>
  <c r="V194" i="5"/>
  <c r="V192" i="5"/>
  <c r="V189" i="5"/>
  <c r="E189" i="5" s="1"/>
  <c r="X189" i="5" s="1"/>
  <c r="V186" i="5"/>
  <c r="J186" i="5" s="1"/>
  <c r="V185" i="5"/>
  <c r="I185" i="5" s="1"/>
  <c r="V184" i="5"/>
  <c r="R184" i="5" s="1"/>
  <c r="V182" i="5"/>
  <c r="V181" i="5"/>
  <c r="V180" i="5"/>
  <c r="V178" i="5"/>
  <c r="H178" i="5" s="1"/>
  <c r="V177" i="5"/>
  <c r="V176" i="5"/>
  <c r="V173" i="5"/>
  <c r="I173" i="5" s="1"/>
  <c r="V172" i="5"/>
  <c r="V170" i="5"/>
  <c r="I170" i="5" s="1"/>
  <c r="V169" i="5"/>
  <c r="I169" i="5" s="1"/>
  <c r="V168" i="5"/>
  <c r="V166" i="5"/>
  <c r="J166" i="5" s="1"/>
  <c r="V165" i="5"/>
  <c r="H165" i="5" s="1"/>
  <c r="V164" i="5"/>
  <c r="G164" i="5" s="1"/>
  <c r="V161" i="5"/>
  <c r="I161" i="5" s="1"/>
  <c r="V160" i="5"/>
  <c r="G160" i="5" s="1"/>
  <c r="V158" i="5"/>
  <c r="V157" i="5"/>
  <c r="I157" i="5" s="1"/>
  <c r="V156" i="5"/>
  <c r="R156" i="5" s="1"/>
  <c r="V154" i="5"/>
  <c r="V153" i="5"/>
  <c r="I153" i="5" s="1"/>
  <c r="V152" i="5"/>
  <c r="R152" i="5" s="1"/>
  <c r="V149" i="5"/>
  <c r="E149" i="5" s="1"/>
  <c r="X149" i="5" s="1"/>
  <c r="V148" i="5"/>
  <c r="V146" i="5"/>
  <c r="G146" i="5" s="1"/>
  <c r="V145" i="5"/>
  <c r="V144" i="5"/>
  <c r="F144" i="5" s="1"/>
  <c r="V142" i="5"/>
  <c r="V141" i="5"/>
  <c r="I141" i="5" s="1"/>
  <c r="V140" i="5"/>
  <c r="R140" i="5" s="1"/>
  <c r="V138" i="5"/>
  <c r="V137" i="5"/>
  <c r="I137" i="5" s="1"/>
  <c r="V136" i="5"/>
  <c r="R136" i="5" s="1"/>
  <c r="V134" i="5"/>
  <c r="V133" i="5"/>
  <c r="I133" i="5" s="1"/>
  <c r="V132" i="5"/>
  <c r="V130" i="5"/>
  <c r="V129" i="5"/>
  <c r="I129" i="5" s="1"/>
  <c r="V128" i="5"/>
  <c r="V126" i="5"/>
  <c r="V125" i="5"/>
  <c r="V124" i="5"/>
  <c r="V122" i="5"/>
  <c r="E122" i="5" s="1"/>
  <c r="X122" i="5" s="1"/>
  <c r="V121" i="5"/>
  <c r="I121" i="5" s="1"/>
  <c r="V120" i="5"/>
  <c r="R120" i="5" s="1"/>
  <c r="V118" i="5"/>
  <c r="V117" i="5"/>
  <c r="V116" i="5"/>
  <c r="V113" i="5"/>
  <c r="V112" i="5"/>
  <c r="V110" i="5"/>
  <c r="J110" i="5" s="1"/>
  <c r="V109" i="5"/>
  <c r="I109" i="5" s="1"/>
  <c r="V108" i="5"/>
  <c r="V106" i="5"/>
  <c r="V105" i="5"/>
  <c r="E105" i="5" s="1"/>
  <c r="X105" i="5" s="1"/>
  <c r="V104" i="5"/>
  <c r="V100" i="5"/>
  <c r="G100" i="5" s="1"/>
  <c r="V98" i="5"/>
  <c r="V97" i="5"/>
  <c r="R97" i="5" s="1"/>
  <c r="V96" i="5"/>
  <c r="V95" i="5"/>
  <c r="R95" i="5" s="1"/>
  <c r="V94" i="5"/>
  <c r="V93" i="5"/>
  <c r="E93" i="5" s="1"/>
  <c r="X93" i="5" s="1"/>
  <c r="V92" i="5"/>
  <c r="V91" i="5"/>
  <c r="R91" i="5" s="1"/>
  <c r="V89" i="5"/>
  <c r="H89" i="5" s="1"/>
  <c r="V88" i="5"/>
  <c r="V87" i="5"/>
  <c r="R87" i="5" s="1"/>
  <c r="V85" i="5"/>
  <c r="H85" i="5" s="1"/>
  <c r="V84" i="5"/>
  <c r="R84" i="5" s="1"/>
  <c r="V83" i="5"/>
  <c r="R83" i="5" s="1"/>
  <c r="V82" i="5"/>
  <c r="V81" i="5"/>
  <c r="R81" i="5" s="1"/>
  <c r="V80" i="5"/>
  <c r="R80" i="5" s="1"/>
  <c r="V79" i="5"/>
  <c r="R79" i="5" s="1"/>
  <c r="V78" i="5"/>
  <c r="V77" i="5"/>
  <c r="R77" i="5" s="1"/>
  <c r="V76" i="5"/>
  <c r="V75" i="5"/>
  <c r="R75" i="5" s="1"/>
  <c r="V74" i="5"/>
  <c r="V73" i="5"/>
  <c r="E73" i="5" s="1"/>
  <c r="X73" i="5" s="1"/>
  <c r="V72" i="5"/>
  <c r="V71" i="5"/>
  <c r="R71" i="5" s="1"/>
  <c r="V69" i="5"/>
  <c r="H69" i="5" s="1"/>
  <c r="V68" i="5"/>
  <c r="R68" i="5" s="1"/>
  <c r="V67" i="5"/>
  <c r="R67" i="5" s="1"/>
  <c r="V66" i="5"/>
  <c r="V65" i="5"/>
  <c r="R65" i="5" s="1"/>
  <c r="V64" i="5"/>
  <c r="R64" i="5" s="1"/>
  <c r="V63" i="5"/>
  <c r="R63" i="5" s="1"/>
  <c r="V62" i="5"/>
  <c r="V61" i="5"/>
  <c r="R61" i="5" s="1"/>
  <c r="V60" i="5"/>
  <c r="V59" i="5"/>
  <c r="R59" i="5" s="1"/>
  <c r="V58" i="5"/>
  <c r="H58" i="5" s="1"/>
  <c r="V57" i="5"/>
  <c r="E57" i="5" s="1"/>
  <c r="X57" i="5" s="1"/>
  <c r="V56" i="5"/>
  <c r="V55" i="5"/>
  <c r="R55" i="5" s="1"/>
  <c r="V54" i="5"/>
  <c r="H54" i="5" s="1"/>
  <c r="V53" i="5"/>
  <c r="H53" i="5" s="1"/>
  <c r="V52" i="5"/>
  <c r="R52" i="5" s="1"/>
  <c r="V51" i="5"/>
  <c r="V50" i="5"/>
  <c r="V49" i="5"/>
  <c r="V48" i="5"/>
  <c r="V47" i="5"/>
  <c r="V46" i="5"/>
  <c r="V45" i="5"/>
  <c r="V44" i="5"/>
  <c r="V43" i="5"/>
  <c r="V41" i="5"/>
  <c r="V40" i="5"/>
  <c r="V39" i="5"/>
  <c r="V38" i="5"/>
  <c r="V37" i="5"/>
  <c r="V36" i="5"/>
  <c r="V35" i="5"/>
  <c r="V34" i="5"/>
  <c r="V33" i="5"/>
  <c r="V32" i="5"/>
  <c r="V31" i="5"/>
  <c r="V30" i="5"/>
  <c r="V29" i="5"/>
  <c r="V28" i="5"/>
  <c r="V27" i="5"/>
  <c r="V26" i="5"/>
  <c r="V25" i="5"/>
  <c r="V24" i="5"/>
  <c r="V23" i="5"/>
  <c r="V22" i="5"/>
  <c r="V21" i="5"/>
  <c r="V20" i="5"/>
  <c r="V19" i="5"/>
  <c r="AB18" i="5"/>
  <c r="V18" i="5"/>
  <c r="V6" i="5"/>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2" i="5"/>
  <c r="S57" i="5"/>
  <c r="S73" i="5"/>
  <c r="H29" i="5" l="1"/>
  <c r="I29" i="5"/>
  <c r="J29" i="5"/>
  <c r="R29" i="5"/>
  <c r="E29" i="5"/>
  <c r="F29" i="5"/>
  <c r="G29" i="5"/>
  <c r="H41" i="5"/>
  <c r="I41" i="5"/>
  <c r="J41" i="5"/>
  <c r="R41" i="5"/>
  <c r="E41" i="5"/>
  <c r="X41" i="5" s="1"/>
  <c r="F41" i="5"/>
  <c r="G41" i="5"/>
  <c r="H19" i="5"/>
  <c r="E19" i="5"/>
  <c r="F19" i="5"/>
  <c r="I19" i="5"/>
  <c r="R19" i="5"/>
  <c r="J19" i="5"/>
  <c r="G19" i="5"/>
  <c r="E30" i="5"/>
  <c r="F30" i="5"/>
  <c r="H30" i="5"/>
  <c r="I30" i="5"/>
  <c r="R30" i="5"/>
  <c r="J30" i="5"/>
  <c r="G30" i="5"/>
  <c r="E43" i="5"/>
  <c r="F43" i="5"/>
  <c r="H43" i="5"/>
  <c r="I43" i="5"/>
  <c r="J43" i="5"/>
  <c r="R43" i="5"/>
  <c r="G43" i="5"/>
  <c r="E20" i="5"/>
  <c r="F20" i="5"/>
  <c r="H20" i="5"/>
  <c r="I20" i="5"/>
  <c r="J20" i="5"/>
  <c r="R20" i="5"/>
  <c r="G20" i="5"/>
  <c r="E31" i="5"/>
  <c r="F31" i="5"/>
  <c r="H31" i="5"/>
  <c r="I31" i="5"/>
  <c r="J31" i="5"/>
  <c r="R31" i="5"/>
  <c r="G31" i="5"/>
  <c r="H44" i="5"/>
  <c r="I44" i="5"/>
  <c r="J44" i="5"/>
  <c r="R44" i="5"/>
  <c r="E44" i="5"/>
  <c r="F44" i="5"/>
  <c r="G44" i="5"/>
  <c r="H21" i="5"/>
  <c r="I21" i="5"/>
  <c r="J21" i="5"/>
  <c r="R21" i="5"/>
  <c r="E21" i="5"/>
  <c r="F21" i="5"/>
  <c r="G21" i="5"/>
  <c r="H32" i="5"/>
  <c r="I32" i="5"/>
  <c r="J32" i="5"/>
  <c r="R32" i="5"/>
  <c r="E32" i="5"/>
  <c r="F32" i="5"/>
  <c r="G32" i="5"/>
  <c r="E45" i="5"/>
  <c r="F45" i="5"/>
  <c r="H45" i="5"/>
  <c r="I45" i="5"/>
  <c r="R45" i="5"/>
  <c r="J45" i="5"/>
  <c r="G45" i="5"/>
  <c r="E22" i="5"/>
  <c r="F22" i="5"/>
  <c r="H22" i="5"/>
  <c r="I22" i="5"/>
  <c r="J22" i="5"/>
  <c r="R22" i="5"/>
  <c r="G22" i="5"/>
  <c r="E33" i="5"/>
  <c r="F33" i="5"/>
  <c r="H33" i="5"/>
  <c r="I33" i="5"/>
  <c r="R33" i="5"/>
  <c r="J33" i="5"/>
  <c r="G33" i="5"/>
  <c r="E46" i="5"/>
  <c r="X46" i="5" s="1"/>
  <c r="F46" i="5"/>
  <c r="H46" i="5"/>
  <c r="I46" i="5"/>
  <c r="J46" i="5"/>
  <c r="R46" i="5"/>
  <c r="G46" i="5"/>
  <c r="E23" i="5"/>
  <c r="F23" i="5"/>
  <c r="H23" i="5"/>
  <c r="I23" i="5"/>
  <c r="J23" i="5"/>
  <c r="R23" i="5"/>
  <c r="G23" i="5"/>
  <c r="E34" i="5"/>
  <c r="F34" i="5"/>
  <c r="H34" i="5"/>
  <c r="I34" i="5"/>
  <c r="J34" i="5"/>
  <c r="R34" i="5"/>
  <c r="G34" i="5"/>
  <c r="I47" i="5"/>
  <c r="J47" i="5"/>
  <c r="R47" i="5"/>
  <c r="E47" i="5"/>
  <c r="F47" i="5"/>
  <c r="H47" i="5"/>
  <c r="G47" i="5"/>
  <c r="H24" i="5"/>
  <c r="I24" i="5"/>
  <c r="J24" i="5"/>
  <c r="R24" i="5"/>
  <c r="E24" i="5"/>
  <c r="F24" i="5"/>
  <c r="G24" i="5"/>
  <c r="H35" i="5"/>
  <c r="I35" i="5"/>
  <c r="J35" i="5"/>
  <c r="R35" i="5"/>
  <c r="E35" i="5"/>
  <c r="F35" i="5"/>
  <c r="G35" i="5"/>
  <c r="E48" i="5"/>
  <c r="H48" i="5"/>
  <c r="F48" i="5"/>
  <c r="I48" i="5"/>
  <c r="R48" i="5"/>
  <c r="J48" i="5"/>
  <c r="G48" i="5"/>
  <c r="H25" i="5"/>
  <c r="E25" i="5"/>
  <c r="F25" i="5"/>
  <c r="I25" i="5"/>
  <c r="J25" i="5"/>
  <c r="R25" i="5"/>
  <c r="G25" i="5"/>
  <c r="H36" i="5"/>
  <c r="E36" i="5"/>
  <c r="F36" i="5"/>
  <c r="I36" i="5"/>
  <c r="R36" i="5"/>
  <c r="J36" i="5"/>
  <c r="G36" i="5"/>
  <c r="E49" i="5"/>
  <c r="H49" i="5"/>
  <c r="F49" i="5"/>
  <c r="I49" i="5"/>
  <c r="J49" i="5"/>
  <c r="R49" i="5"/>
  <c r="G49" i="5"/>
  <c r="E5" i="5"/>
  <c r="F5" i="5"/>
  <c r="H5" i="5"/>
  <c r="I5" i="5"/>
  <c r="J5" i="5"/>
  <c r="R5" i="5"/>
  <c r="G5" i="5"/>
  <c r="E26" i="5"/>
  <c r="X26" i="5" s="1"/>
  <c r="F26" i="5"/>
  <c r="H26" i="5"/>
  <c r="I26" i="5"/>
  <c r="J26" i="5"/>
  <c r="R26" i="5"/>
  <c r="G26" i="5"/>
  <c r="E37" i="5"/>
  <c r="F37" i="5"/>
  <c r="H37" i="5"/>
  <c r="I37" i="5"/>
  <c r="J37" i="5"/>
  <c r="R37" i="5"/>
  <c r="G37" i="5"/>
  <c r="I50" i="5"/>
  <c r="J50" i="5"/>
  <c r="R50" i="5"/>
  <c r="E50" i="5"/>
  <c r="F50" i="5"/>
  <c r="H50" i="5"/>
  <c r="G50" i="5"/>
  <c r="H27" i="5"/>
  <c r="I27" i="5"/>
  <c r="J27" i="5"/>
  <c r="R27" i="5"/>
  <c r="E27" i="5"/>
  <c r="F27" i="5"/>
  <c r="G27" i="5"/>
  <c r="H38" i="5"/>
  <c r="I38" i="5"/>
  <c r="J38" i="5"/>
  <c r="R38" i="5"/>
  <c r="E38" i="5"/>
  <c r="F38" i="5"/>
  <c r="G38" i="5"/>
  <c r="E51" i="5"/>
  <c r="F51" i="5"/>
  <c r="H51" i="5"/>
  <c r="I51" i="5"/>
  <c r="R51" i="5"/>
  <c r="J51" i="5"/>
  <c r="G51" i="5"/>
  <c r="H6" i="5"/>
  <c r="I6" i="5"/>
  <c r="J6" i="5"/>
  <c r="R6" i="5"/>
  <c r="E6" i="5"/>
  <c r="F6" i="5"/>
  <c r="G6" i="5"/>
  <c r="E28" i="5"/>
  <c r="F28" i="5"/>
  <c r="H28" i="5"/>
  <c r="I28" i="5"/>
  <c r="R28" i="5"/>
  <c r="J28" i="5"/>
  <c r="G28" i="5"/>
  <c r="H39" i="5"/>
  <c r="E39" i="5"/>
  <c r="F39" i="5"/>
  <c r="I39" i="5"/>
  <c r="R39" i="5"/>
  <c r="J39" i="5"/>
  <c r="G39" i="5"/>
  <c r="H18" i="5"/>
  <c r="I18" i="5"/>
  <c r="J18" i="5"/>
  <c r="R18" i="5"/>
  <c r="E18" i="5"/>
  <c r="F18" i="5"/>
  <c r="G18" i="5"/>
  <c r="E40" i="5"/>
  <c r="F40" i="5"/>
  <c r="H40" i="5"/>
  <c r="I40" i="5"/>
  <c r="J40" i="5"/>
  <c r="R40" i="5"/>
  <c r="G40" i="5"/>
  <c r="S2014" i="5"/>
  <c r="T1406" i="5"/>
  <c r="AB1623" i="5"/>
  <c r="S1769" i="5"/>
  <c r="T1780" i="5"/>
  <c r="T1243" i="5"/>
  <c r="T1518" i="5"/>
  <c r="S1476" i="5"/>
  <c r="AB2464" i="5"/>
  <c r="AB719" i="5"/>
  <c r="T1623" i="5"/>
  <c r="T2187" i="5"/>
  <c r="AB840" i="5"/>
  <c r="AB1756" i="5"/>
  <c r="AB857" i="5"/>
  <c r="T1490" i="5"/>
  <c r="AB551" i="5"/>
  <c r="AB1690" i="5"/>
  <c r="AB1730" i="5"/>
  <c r="AB2087" i="5"/>
  <c r="AB409" i="5"/>
  <c r="R479" i="5"/>
  <c r="AB578" i="5"/>
  <c r="AB673" i="5"/>
  <c r="T1097" i="5"/>
  <c r="AB1292" i="5"/>
  <c r="T1434" i="5"/>
  <c r="AB1462" i="5"/>
  <c r="T1674" i="5"/>
  <c r="S2037" i="5"/>
  <c r="S852" i="5"/>
  <c r="E1478" i="5"/>
  <c r="X1478" i="5" s="1"/>
  <c r="T2316" i="5"/>
  <c r="AB2412" i="5"/>
  <c r="S777" i="5"/>
  <c r="S1397" i="5"/>
  <c r="AB1565" i="5"/>
  <c r="AB1593" i="5"/>
  <c r="T1683" i="5"/>
  <c r="T2162" i="5"/>
  <c r="G549"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527" i="5"/>
  <c r="R85" i="5"/>
  <c r="G165" i="5"/>
  <c r="F270" i="5"/>
  <c r="AB347" i="5"/>
  <c r="T799" i="5"/>
  <c r="AB1078" i="5"/>
  <c r="AB1109" i="5"/>
  <c r="J1478" i="5"/>
  <c r="T1671" i="5"/>
  <c r="T1740" i="5"/>
  <c r="S1898" i="5"/>
  <c r="T1966" i="5"/>
  <c r="T2420" i="5"/>
  <c r="AB2479" i="5"/>
  <c r="H2498" i="5"/>
  <c r="AB163" i="5"/>
  <c r="E404" i="5"/>
  <c r="X404" i="5" s="1"/>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AB340" i="5"/>
  <c r="AB383" i="5"/>
  <c r="AB492" i="5"/>
  <c r="AB586" i="5"/>
  <c r="S658" i="5"/>
  <c r="G1229" i="5"/>
  <c r="AB1276" i="5"/>
  <c r="T1351" i="5"/>
  <c r="T1413" i="5"/>
  <c r="S1454" i="5"/>
  <c r="S1761" i="5"/>
  <c r="T1790" i="5"/>
  <c r="AB1805" i="5"/>
  <c r="S1820" i="5"/>
  <c r="S2046" i="5"/>
  <c r="T2130" i="5"/>
  <c r="H321" i="5"/>
  <c r="S632" i="5"/>
  <c r="G808" i="5"/>
  <c r="H1229" i="5"/>
  <c r="AB1592" i="5"/>
  <c r="S1695" i="5"/>
  <c r="S1748" i="5"/>
  <c r="S1751" i="5"/>
  <c r="S1765" i="5"/>
  <c r="T1794" i="5"/>
  <c r="T1854" i="5"/>
  <c r="T2018" i="5"/>
  <c r="S2021" i="5"/>
  <c r="AB516" i="5"/>
  <c r="AB606" i="5"/>
  <c r="S705" i="5"/>
  <c r="R896" i="5"/>
  <c r="S959" i="5"/>
  <c r="S1254" i="5"/>
  <c r="AB1307" i="5"/>
  <c r="T1314" i="5"/>
  <c r="AB1368" i="5"/>
  <c r="S1385" i="5"/>
  <c r="S1436" i="5"/>
  <c r="I1479" i="5"/>
  <c r="I1486" i="5"/>
  <c r="T1703" i="5"/>
  <c r="S1918" i="5"/>
  <c r="AB2070" i="5"/>
  <c r="AB2165" i="5"/>
  <c r="T2284" i="5"/>
  <c r="T2396" i="5"/>
  <c r="S2407" i="5"/>
  <c r="I57" i="5"/>
  <c r="H33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H1426" i="5"/>
  <c r="AB1597" i="5"/>
  <c r="AB1609" i="5"/>
  <c r="S1749" i="5"/>
  <c r="J1904" i="5"/>
  <c r="AB2060" i="5"/>
  <c r="S2211" i="5"/>
  <c r="F20" i="6"/>
  <c r="F21" i="6"/>
  <c r="J234" i="5"/>
  <c r="F234" i="5"/>
  <c r="E1752" i="5"/>
  <c r="X1752" i="5" s="1"/>
  <c r="H1752" i="5"/>
  <c r="H74" i="5"/>
  <c r="E74" i="5"/>
  <c r="X74" i="5" s="1"/>
  <c r="I763" i="5"/>
  <c r="I2157" i="5"/>
  <c r="R69" i="5"/>
  <c r="G79" i="5"/>
  <c r="I105" i="5"/>
  <c r="G241" i="5"/>
  <c r="G290" i="5"/>
  <c r="AB363" i="5"/>
  <c r="R487" i="5"/>
  <c r="G760" i="5"/>
  <c r="H1177" i="5"/>
  <c r="J1217" i="5"/>
  <c r="J1249" i="5"/>
  <c r="AB1311" i="5"/>
  <c r="F2012" i="5"/>
  <c r="V2060" i="5"/>
  <c r="E2060" i="5" s="1"/>
  <c r="X2060" i="5" s="1"/>
  <c r="AB2064" i="5"/>
  <c r="AB2151" i="5"/>
  <c r="H2473" i="5"/>
  <c r="E170" i="5"/>
  <c r="X170" i="5" s="1"/>
  <c r="AB195" i="5"/>
  <c r="G217" i="5"/>
  <c r="I301" i="5"/>
  <c r="AB466" i="5"/>
  <c r="AB519" i="5"/>
  <c r="AB626" i="5"/>
  <c r="R730" i="5"/>
  <c r="H842" i="5"/>
  <c r="H1207" i="5"/>
  <c r="F1247" i="5"/>
  <c r="AB1752" i="5"/>
  <c r="H2012" i="5"/>
  <c r="F2432" i="5"/>
  <c r="G583" i="5"/>
  <c r="H812" i="5"/>
  <c r="G1165" i="5"/>
  <c r="G1240" i="5"/>
  <c r="AB254" i="5"/>
  <c r="AB1164" i="5"/>
  <c r="AB1248" i="5"/>
  <c r="AB1272" i="5"/>
  <c r="AB1279" i="5"/>
  <c r="AB1316" i="5"/>
  <c r="AB1331" i="5"/>
  <c r="F1386" i="5"/>
  <c r="H1418" i="5"/>
  <c r="R1487" i="5"/>
  <c r="V1592" i="5"/>
  <c r="I1592" i="5" s="1"/>
  <c r="AB1914" i="5"/>
  <c r="F2071" i="5"/>
  <c r="AB2124" i="5"/>
  <c r="G2136" i="5"/>
  <c r="AB2272" i="5"/>
  <c r="G129" i="5"/>
  <c r="H1249" i="5"/>
  <c r="H1442" i="5"/>
  <c r="V2341" i="5"/>
  <c r="E2341" i="5" s="1"/>
  <c r="X2341" i="5" s="1"/>
  <c r="G95" i="5"/>
  <c r="V280" i="5"/>
  <c r="R280" i="5" s="1"/>
  <c r="AB371" i="5"/>
  <c r="AB375" i="5"/>
  <c r="AB379" i="5"/>
  <c r="AB1057" i="5"/>
  <c r="G1550" i="5"/>
  <c r="H1881" i="5"/>
  <c r="AB2029" i="5"/>
  <c r="AB2394" i="5"/>
  <c r="I2209" i="5"/>
  <c r="E157" i="5"/>
  <c r="G186" i="5"/>
  <c r="H189" i="5"/>
  <c r="AB230"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s="1"/>
  <c r="F216" i="5"/>
  <c r="E216" i="5"/>
  <c r="I801" i="5"/>
  <c r="F801" i="5"/>
  <c r="I939" i="5"/>
  <c r="H939" i="5"/>
  <c r="H94" i="5"/>
  <c r="F94" i="5"/>
  <c r="I94" i="5"/>
  <c r="R779" i="5"/>
  <c r="I779" i="5"/>
  <c r="E779" i="5"/>
  <c r="X779" i="5" s="1"/>
  <c r="H62" i="5"/>
  <c r="I62" i="5"/>
  <c r="I392" i="5"/>
  <c r="J392" i="5"/>
  <c r="F392" i="5"/>
  <c r="R629" i="5"/>
  <c r="G629" i="5"/>
  <c r="E611" i="5"/>
  <c r="X611" i="5" s="1"/>
  <c r="R611" i="5"/>
  <c r="F611" i="5"/>
  <c r="H1164" i="5"/>
  <c r="F1164" i="5"/>
  <c r="E1164" i="5"/>
  <c r="X1164" i="5" s="1"/>
  <c r="F538" i="5"/>
  <c r="I538" i="5"/>
  <c r="J781" i="5"/>
  <c r="E781" i="5"/>
  <c r="X781" i="5" s="1"/>
  <c r="R375" i="5"/>
  <c r="F375" i="5"/>
  <c r="R300" i="5"/>
  <c r="F300" i="5"/>
  <c r="F593" i="5"/>
  <c r="G593" i="5"/>
  <c r="T1304" i="5"/>
  <c r="S1304" i="5"/>
  <c r="AB1742" i="5"/>
  <c r="S1742" i="5"/>
  <c r="T1801" i="5"/>
  <c r="AB1801" i="5"/>
  <c r="F1908" i="5"/>
  <c r="R1908" i="5"/>
  <c r="H1908" i="5"/>
  <c r="R2457" i="5"/>
  <c r="I2457" i="5"/>
  <c r="AB29" i="5"/>
  <c r="I53" i="5"/>
  <c r="G74" i="5"/>
  <c r="AB125" i="5"/>
  <c r="I189" i="5"/>
  <c r="I234" i="5"/>
  <c r="G237" i="5"/>
  <c r="G294" i="5"/>
  <c r="AB437" i="5"/>
  <c r="AB458"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I74"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AB24" i="5"/>
  <c r="H57" i="5"/>
  <c r="G69" i="5"/>
  <c r="R74" i="5"/>
  <c r="AB101" i="5"/>
  <c r="G126" i="5"/>
  <c r="G185" i="5"/>
  <c r="AB241" i="5"/>
  <c r="AB282" i="5"/>
  <c r="AB307" i="5"/>
  <c r="AB425" i="5"/>
  <c r="AB429" i="5"/>
  <c r="AB456" i="5"/>
  <c r="AB484" i="5"/>
  <c r="AB524"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G2196" i="5" s="1"/>
  <c r="T2482" i="5"/>
  <c r="S2482" i="5"/>
  <c r="G603" i="5"/>
  <c r="I73" i="5"/>
  <c r="E77" i="5"/>
  <c r="E169" i="5"/>
  <c r="X169" i="5" s="1"/>
  <c r="G197" i="5"/>
  <c r="AB217" i="5"/>
  <c r="AB234" i="5"/>
  <c r="G273" i="5"/>
  <c r="J301" i="5"/>
  <c r="AB367" i="5"/>
  <c r="AB399" i="5"/>
  <c r="E412" i="5"/>
  <c r="X412" i="5" s="1"/>
  <c r="AB441" i="5"/>
  <c r="E490" i="5"/>
  <c r="X490" i="5" s="1"/>
  <c r="AB508" i="5"/>
  <c r="J527" i="5"/>
  <c r="AB535" i="5"/>
  <c r="AB555" i="5"/>
  <c r="AB590" i="5"/>
  <c r="G611" i="5"/>
  <c r="G667" i="5"/>
  <c r="S670" i="5"/>
  <c r="AB709" i="5"/>
  <c r="AB844" i="5"/>
  <c r="S895" i="5"/>
  <c r="AB913" i="5"/>
  <c r="AB958" i="5"/>
  <c r="S971" i="5"/>
  <c r="AB1148" i="5"/>
  <c r="AB1176" i="5"/>
  <c r="G1181" i="5"/>
  <c r="S1283" i="5"/>
  <c r="T1283" i="5"/>
  <c r="V1434" i="5"/>
  <c r="G1434" i="5" s="1"/>
  <c r="T1643" i="5"/>
  <c r="S1643" i="5"/>
  <c r="S1792" i="5"/>
  <c r="AB1792" i="5"/>
  <c r="E2072" i="5"/>
  <c r="X2072" i="5" s="1"/>
  <c r="R2072" i="5"/>
  <c r="H2072" i="5"/>
  <c r="F2072" i="5"/>
  <c r="H2079" i="5"/>
  <c r="F2079" i="5"/>
  <c r="V2288" i="5"/>
  <c r="J2288" i="5" s="1"/>
  <c r="S2433" i="5"/>
  <c r="T2433" i="5"/>
  <c r="I2248" i="5"/>
  <c r="H2248" i="5"/>
  <c r="F2248" i="5"/>
  <c r="G94" i="5"/>
  <c r="AB105" i="5"/>
  <c r="G300"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E1680" i="5" s="1"/>
  <c r="X1680" i="5" s="1"/>
  <c r="AB1680" i="5"/>
  <c r="T1714" i="5"/>
  <c r="S1714" i="5"/>
  <c r="R1897" i="5"/>
  <c r="J1897" i="5"/>
  <c r="G1986" i="5"/>
  <c r="F1986" i="5"/>
  <c r="I2004" i="5"/>
  <c r="R2004" i="5"/>
  <c r="S2128" i="5"/>
  <c r="T2128" i="5"/>
  <c r="R2149" i="5"/>
  <c r="H2149" i="5"/>
  <c r="G675" i="5"/>
  <c r="E58" i="5"/>
  <c r="X58" i="5" s="1"/>
  <c r="E133" i="5"/>
  <c r="E234" i="5"/>
  <c r="X234" i="5" s="1"/>
  <c r="V264" i="5"/>
  <c r="R264" i="5" s="1"/>
  <c r="E290" i="5"/>
  <c r="X290" i="5" s="1"/>
  <c r="G479" i="5"/>
  <c r="V555" i="5"/>
  <c r="F555" i="5" s="1"/>
  <c r="AB625" i="5"/>
  <c r="AB658" i="5"/>
  <c r="AB668" i="5"/>
  <c r="S681" i="5"/>
  <c r="T729" i="5"/>
  <c r="T767" i="5"/>
  <c r="S832" i="5"/>
  <c r="S943" i="5"/>
  <c r="AB959" i="5"/>
  <c r="AB1097" i="5"/>
  <c r="S1103" i="5"/>
  <c r="S1109" i="5"/>
  <c r="V1139" i="5"/>
  <c r="J1139" i="5" s="1"/>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X25" i="5"/>
  <c r="R96" i="5"/>
  <c r="E96" i="5"/>
  <c r="X96" i="5" s="1"/>
  <c r="H78" i="5"/>
  <c r="F78" i="5"/>
  <c r="E78" i="5"/>
  <c r="X78" i="5" s="1"/>
  <c r="I78" i="5"/>
  <c r="G78" i="5"/>
  <c r="H126" i="5"/>
  <c r="R126" i="5"/>
  <c r="J126" i="5"/>
  <c r="I126" i="5"/>
  <c r="E126" i="5"/>
  <c r="X126" i="5" s="1"/>
  <c r="V329" i="5"/>
  <c r="G329" i="5" s="1"/>
  <c r="T894" i="5"/>
  <c r="AB894" i="5"/>
  <c r="S894" i="5"/>
  <c r="AB1862" i="5"/>
  <c r="T1862" i="5"/>
  <c r="S1862" i="5"/>
  <c r="R53" i="5"/>
  <c r="G58" i="5"/>
  <c r="G63" i="5"/>
  <c r="R73" i="5"/>
  <c r="E89" i="5"/>
  <c r="I89" i="5"/>
  <c r="V90" i="5"/>
  <c r="G90" i="5" s="1"/>
  <c r="H122" i="5"/>
  <c r="J122" i="5"/>
  <c r="I122" i="5"/>
  <c r="V188" i="5"/>
  <c r="R188" i="5" s="1"/>
  <c r="AB209" i="5"/>
  <c r="R224" i="5"/>
  <c r="F224" i="5"/>
  <c r="E224" i="5"/>
  <c r="X224" i="5" s="1"/>
  <c r="V242" i="5"/>
  <c r="G242" i="5" s="1"/>
  <c r="F308" i="5"/>
  <c r="E308" i="5"/>
  <c r="F356" i="5"/>
  <c r="E356" i="5"/>
  <c r="G398" i="5"/>
  <c r="V462" i="5"/>
  <c r="R462" i="5" s="1"/>
  <c r="G585" i="5"/>
  <c r="F585" i="5"/>
  <c r="I713" i="5"/>
  <c r="J713" i="5"/>
  <c r="T737" i="5"/>
  <c r="S737" i="5"/>
  <c r="R93" i="5"/>
  <c r="H93" i="5"/>
  <c r="AB169" i="5"/>
  <c r="E451" i="5"/>
  <c r="X451" i="5" s="1"/>
  <c r="H451" i="5"/>
  <c r="F451" i="5"/>
  <c r="S1496" i="5"/>
  <c r="T1496" i="5"/>
  <c r="I58" i="5"/>
  <c r="E62" i="5"/>
  <c r="X62" i="5" s="1"/>
  <c r="G93" i="5"/>
  <c r="V101" i="5"/>
  <c r="G101" i="5" s="1"/>
  <c r="I125" i="5"/>
  <c r="H125" i="5"/>
  <c r="E125" i="5"/>
  <c r="H146" i="5"/>
  <c r="I146" i="5"/>
  <c r="F146" i="5"/>
  <c r="V206" i="5"/>
  <c r="G206" i="5" s="1"/>
  <c r="R236" i="5"/>
  <c r="F236" i="5"/>
  <c r="E236" i="5"/>
  <c r="X236" i="5" s="1"/>
  <c r="V261" i="5"/>
  <c r="J261" i="5" s="1"/>
  <c r="AB261" i="5"/>
  <c r="AB297" i="5"/>
  <c r="E450" i="5"/>
  <c r="F450" i="5"/>
  <c r="R452" i="5"/>
  <c r="J452" i="5"/>
  <c r="H452" i="5"/>
  <c r="F452" i="5"/>
  <c r="H106" i="5"/>
  <c r="I106" i="5"/>
  <c r="E106" i="5"/>
  <c r="X106" i="5" s="1"/>
  <c r="R124" i="5"/>
  <c r="G124" i="5"/>
  <c r="T1446" i="5"/>
  <c r="AB1446" i="5"/>
  <c r="S1446" i="5"/>
  <c r="V42" i="5"/>
  <c r="G54" i="5"/>
  <c r="G57" i="5"/>
  <c r="J58" i="5"/>
  <c r="F62" i="5"/>
  <c r="I69" i="5"/>
  <c r="G77" i="5"/>
  <c r="V86" i="5"/>
  <c r="H86" i="5" s="1"/>
  <c r="R89" i="5"/>
  <c r="AB113" i="5"/>
  <c r="R122" i="5"/>
  <c r="G125" i="5"/>
  <c r="H166" i="5"/>
  <c r="R166" i="5"/>
  <c r="H186" i="5"/>
  <c r="E186" i="5"/>
  <c r="X186" i="5" s="1"/>
  <c r="R186" i="5"/>
  <c r="I186" i="5"/>
  <c r="G274" i="5"/>
  <c r="I274" i="5"/>
  <c r="F274" i="5"/>
  <c r="V305" i="5"/>
  <c r="G305" i="5" s="1"/>
  <c r="I360" i="5"/>
  <c r="J360" i="5"/>
  <c r="H360" i="5"/>
  <c r="F360" i="5"/>
  <c r="V390" i="5"/>
  <c r="G390" i="5" s="1"/>
  <c r="G450" i="5"/>
  <c r="I478" i="5"/>
  <c r="H478" i="5"/>
  <c r="E478" i="5"/>
  <c r="X478" i="5" s="1"/>
  <c r="V573" i="5"/>
  <c r="F573" i="5" s="1"/>
  <c r="T640" i="5"/>
  <c r="S640" i="5"/>
  <c r="R58" i="5"/>
  <c r="G62" i="5"/>
  <c r="H110" i="5"/>
  <c r="R110" i="5"/>
  <c r="H170" i="5"/>
  <c r="R170" i="5"/>
  <c r="J170" i="5"/>
  <c r="G170" i="5"/>
  <c r="V193" i="5"/>
  <c r="I193" i="5" s="1"/>
  <c r="V313" i="5"/>
  <c r="G313" i="5" s="1"/>
  <c r="E467" i="5"/>
  <c r="X467" i="5" s="1"/>
  <c r="F467" i="5"/>
  <c r="V561" i="5"/>
  <c r="R561" i="5" s="1"/>
  <c r="I1847" i="5"/>
  <c r="H1847" i="5"/>
  <c r="G106" i="5"/>
  <c r="V114" i="5"/>
  <c r="H114" i="5" s="1"/>
  <c r="AB165" i="5"/>
  <c r="I197" i="5"/>
  <c r="E197" i="5"/>
  <c r="H197" i="5"/>
  <c r="V200" i="5"/>
  <c r="R200" i="5" s="1"/>
  <c r="R244" i="5"/>
  <c r="G244" i="5"/>
  <c r="I460" i="5"/>
  <c r="F460" i="5"/>
  <c r="J551" i="5"/>
  <c r="H551" i="5"/>
  <c r="G73" i="5"/>
  <c r="G85" i="5"/>
  <c r="J106" i="5"/>
  <c r="AB177" i="5"/>
  <c r="V214" i="5"/>
  <c r="G214" i="5" s="1"/>
  <c r="R298" i="5"/>
  <c r="J298" i="5"/>
  <c r="E391" i="5"/>
  <c r="X391" i="5" s="1"/>
  <c r="I391" i="5"/>
  <c r="H391" i="5"/>
  <c r="E61" i="5"/>
  <c r="AB109" i="5"/>
  <c r="G53" i="5"/>
  <c r="G61" i="5"/>
  <c r="V70" i="5"/>
  <c r="H70" i="5" s="1"/>
  <c r="H73" i="5"/>
  <c r="J74" i="5"/>
  <c r="I85" i="5"/>
  <c r="V102" i="5"/>
  <c r="F102" i="5" s="1"/>
  <c r="R106" i="5"/>
  <c r="AB149" i="5"/>
  <c r="AB185" i="5"/>
  <c r="V238" i="5"/>
  <c r="G238" i="5" s="1"/>
  <c r="F371" i="5"/>
  <c r="I371" i="5"/>
  <c r="H371" i="5"/>
  <c r="F391" i="5"/>
  <c r="R400" i="5"/>
  <c r="J400" i="5"/>
  <c r="F454" i="5"/>
  <c r="G454" i="5"/>
  <c r="I506" i="5"/>
  <c r="F506" i="5"/>
  <c r="AB229" i="5"/>
  <c r="AB250" i="5"/>
  <c r="AB266" i="5"/>
  <c r="G270" i="5"/>
  <c r="I375" i="5"/>
  <c r="AB452" i="5"/>
  <c r="AB453" i="5"/>
  <c r="AB471" i="5"/>
  <c r="E526" i="5"/>
  <c r="X526" i="5" s="1"/>
  <c r="I526" i="5"/>
  <c r="I542" i="5"/>
  <c r="E542" i="5"/>
  <c r="X542" i="5" s="1"/>
  <c r="AB559" i="5"/>
  <c r="R583" i="5"/>
  <c r="F583" i="5"/>
  <c r="AB594" i="5"/>
  <c r="I673" i="5"/>
  <c r="R673" i="5"/>
  <c r="F673" i="5"/>
  <c r="T721" i="5"/>
  <c r="S721" i="5"/>
  <c r="S831" i="5"/>
  <c r="T831" i="5"/>
  <c r="AB874" i="5"/>
  <c r="V874" i="5"/>
  <c r="E874" i="5" s="1"/>
  <c r="X874" i="5" s="1"/>
  <c r="T906" i="5"/>
  <c r="AB906" i="5"/>
  <c r="S906" i="5"/>
  <c r="T918" i="5"/>
  <c r="S918" i="5"/>
  <c r="AB941" i="5"/>
  <c r="V941" i="5"/>
  <c r="J941" i="5" s="1"/>
  <c r="V973" i="5"/>
  <c r="H973" i="5" s="1"/>
  <c r="AB973" i="5"/>
  <c r="AB989" i="5"/>
  <c r="S989" i="5"/>
  <c r="T1127" i="5"/>
  <c r="S1127" i="5"/>
  <c r="V1157" i="5"/>
  <c r="G1157" i="5" s="1"/>
  <c r="R1209" i="5"/>
  <c r="J1209" i="5"/>
  <c r="I1209" i="5"/>
  <c r="H1209" i="5"/>
  <c r="R270" i="5"/>
  <c r="V577" i="5"/>
  <c r="G577" i="5" s="1"/>
  <c r="E603" i="5"/>
  <c r="X603" i="5" s="1"/>
  <c r="R603" i="5"/>
  <c r="V643" i="5"/>
  <c r="R643" i="5" s="1"/>
  <c r="I721" i="5"/>
  <c r="J721" i="5"/>
  <c r="F787" i="5"/>
  <c r="E787" i="5"/>
  <c r="X787" i="5" s="1"/>
  <c r="V850" i="5"/>
  <c r="R850" i="5" s="1"/>
  <c r="AB850" i="5"/>
  <c r="T915" i="5"/>
  <c r="S915" i="5"/>
  <c r="T978" i="5"/>
  <c r="S978" i="5"/>
  <c r="V981" i="5"/>
  <c r="E981" i="5" s="1"/>
  <c r="X981" i="5" s="1"/>
  <c r="AB981" i="5"/>
  <c r="F985" i="5"/>
  <c r="H985" i="5"/>
  <c r="T1025" i="5"/>
  <c r="AB1025" i="5"/>
  <c r="S1025" i="5"/>
  <c r="V1085" i="5"/>
  <c r="F1085" i="5" s="1"/>
  <c r="AB1085" i="5"/>
  <c r="G122" i="5"/>
  <c r="AB131" i="5"/>
  <c r="G133" i="5"/>
  <c r="G136" i="5"/>
  <c r="I165" i="5"/>
  <c r="AB189" i="5"/>
  <c r="V190" i="5"/>
  <c r="F190" i="5" s="1"/>
  <c r="AB262" i="5"/>
  <c r="AB274" i="5"/>
  <c r="G303" i="5"/>
  <c r="AB356" i="5"/>
  <c r="AB364" i="5"/>
  <c r="AB433" i="5"/>
  <c r="F497" i="5"/>
  <c r="AB550" i="5"/>
  <c r="F559" i="5"/>
  <c r="V607" i="5"/>
  <c r="G607" i="5" s="1"/>
  <c r="G615" i="5"/>
  <c r="AB695" i="5"/>
  <c r="V695" i="5"/>
  <c r="R695" i="5" s="1"/>
  <c r="T712" i="5"/>
  <c r="S712" i="5"/>
  <c r="T744" i="5"/>
  <c r="S744" i="5"/>
  <c r="V807" i="5"/>
  <c r="G807" i="5" s="1"/>
  <c r="AB807" i="5"/>
  <c r="V871" i="5"/>
  <c r="H871" i="5" s="1"/>
  <c r="AB871" i="5"/>
  <c r="AB881" i="5"/>
  <c r="T881" i="5"/>
  <c r="S881" i="5"/>
  <c r="T949" i="5"/>
  <c r="S949" i="5"/>
  <c r="F974" i="5"/>
  <c r="H974" i="5"/>
  <c r="H1102" i="5"/>
  <c r="G1102" i="5"/>
  <c r="F1102" i="5"/>
  <c r="H133" i="5"/>
  <c r="V174" i="5"/>
  <c r="E174" i="5" s="1"/>
  <c r="X174" i="5" s="1"/>
  <c r="I254" i="5"/>
  <c r="G256" i="5"/>
  <c r="G262" i="5"/>
  <c r="E615" i="5"/>
  <c r="X615" i="5" s="1"/>
  <c r="R615" i="5"/>
  <c r="S638" i="5"/>
  <c r="T648" i="5"/>
  <c r="S648" i="5"/>
  <c r="R684" i="5"/>
  <c r="H684" i="5"/>
  <c r="T732" i="5"/>
  <c r="S732" i="5"/>
  <c r="F767" i="5"/>
  <c r="E767" i="5"/>
  <c r="X767" i="5" s="1"/>
  <c r="F785" i="5"/>
  <c r="E785" i="5"/>
  <c r="X785" i="5" s="1"/>
  <c r="AB835" i="5"/>
  <c r="V835" i="5"/>
  <c r="E835" i="5" s="1"/>
  <c r="X835" i="5" s="1"/>
  <c r="T910" i="5"/>
  <c r="S910" i="5"/>
  <c r="T926" i="5"/>
  <c r="S926" i="5"/>
  <c r="S937" i="5"/>
  <c r="T937" i="5"/>
  <c r="T975" i="5"/>
  <c r="S975" i="5"/>
  <c r="V986" i="5"/>
  <c r="G986" i="5" s="1"/>
  <c r="AB1013" i="5"/>
  <c r="T1013" i="5"/>
  <c r="S1013" i="5"/>
  <c r="H1074" i="5"/>
  <c r="F1074" i="5"/>
  <c r="G1074" i="5"/>
  <c r="G1082" i="5"/>
  <c r="F1082" i="5"/>
  <c r="H1082" i="5"/>
  <c r="G110" i="5"/>
  <c r="G121" i="5"/>
  <c r="H173" i="5"/>
  <c r="AB206" i="5"/>
  <c r="AB214" i="5"/>
  <c r="J262" i="5"/>
  <c r="AB281" i="5"/>
  <c r="G284" i="5"/>
  <c r="G298" i="5"/>
  <c r="E300" i="5"/>
  <c r="AB355" i="5"/>
  <c r="AB450" i="5"/>
  <c r="F479"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AB566" i="5"/>
  <c r="E655" i="5"/>
  <c r="X655" i="5" s="1"/>
  <c r="R655" i="5"/>
  <c r="T689" i="5"/>
  <c r="S689" i="5"/>
  <c r="R795" i="5"/>
  <c r="I795" i="5"/>
  <c r="F795" i="5"/>
  <c r="E795" i="5"/>
  <c r="X795" i="5" s="1"/>
  <c r="AB121" i="5"/>
  <c r="G166" i="5"/>
  <c r="AB173" i="5"/>
  <c r="G178" i="5"/>
  <c r="G189" i="5"/>
  <c r="AB218" i="5"/>
  <c r="G229" i="5"/>
  <c r="AB238" i="5"/>
  <c r="G272" i="5"/>
  <c r="AB277" i="5"/>
  <c r="AB315" i="5"/>
  <c r="G337" i="5"/>
  <c r="H392" i="5"/>
  <c r="AB395" i="5"/>
  <c r="AB403" i="5"/>
  <c r="AB413" i="5"/>
  <c r="AB421" i="5"/>
  <c r="AB457" i="5"/>
  <c r="AB467" i="5"/>
  <c r="J479" i="5"/>
  <c r="F481" i="5"/>
  <c r="F502" i="5"/>
  <c r="V579" i="5"/>
  <c r="G579" i="5" s="1"/>
  <c r="J645" i="5"/>
  <c r="R645" i="5"/>
  <c r="AB679" i="5"/>
  <c r="V679" i="5"/>
  <c r="R679" i="5" s="1"/>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G1144" i="5" s="1"/>
  <c r="F1168" i="5"/>
  <c r="I1168" i="5"/>
  <c r="V1197" i="5"/>
  <c r="G1197" i="5" s="1"/>
  <c r="AB1324" i="5"/>
  <c r="V1324" i="5"/>
  <c r="G1324" i="5" s="1"/>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E719" i="5" s="1"/>
  <c r="X719" i="5" s="1"/>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F1066" i="5" s="1"/>
  <c r="E1081" i="5"/>
  <c r="X1081" i="5" s="1"/>
  <c r="F1081" i="5"/>
  <c r="S1098" i="5"/>
  <c r="T1102" i="5"/>
  <c r="AB1102" i="5"/>
  <c r="H1110" i="5"/>
  <c r="G1110" i="5"/>
  <c r="T1117" i="5"/>
  <c r="AB1117" i="5"/>
  <c r="T1156" i="5"/>
  <c r="AB1156" i="5"/>
  <c r="S1156" i="5"/>
  <c r="AB1232" i="5"/>
  <c r="V1232" i="5"/>
  <c r="E1232" i="5" s="1"/>
  <c r="X1232" i="5" s="1"/>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X1496" i="5" s="1"/>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s="1"/>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F1244" i="5"/>
  <c r="AB1252" i="5"/>
  <c r="G1280" i="5"/>
  <c r="F1304" i="5"/>
  <c r="V1307" i="5"/>
  <c r="H1307" i="5" s="1"/>
  <c r="AB1332" i="5"/>
  <c r="F1343" i="5"/>
  <c r="AB1372" i="5"/>
  <c r="T1450" i="5"/>
  <c r="S1450" i="5"/>
  <c r="R1453" i="5"/>
  <c r="I1510" i="5"/>
  <c r="E1510" i="5"/>
  <c r="X1510" i="5" s="1"/>
  <c r="T1530" i="5"/>
  <c r="AB1538" i="5"/>
  <c r="S1555" i="5"/>
  <c r="T1555" i="5"/>
  <c r="AB1560" i="5"/>
  <c r="T1607" i="5"/>
  <c r="S1607" i="5"/>
  <c r="V1632" i="5"/>
  <c r="G1632" i="5" s="1"/>
  <c r="AB1632" i="5"/>
  <c r="AB1639" i="5"/>
  <c r="V1639" i="5"/>
  <c r="AB1679" i="5"/>
  <c r="V1679" i="5"/>
  <c r="E1679" i="5" s="1"/>
  <c r="X1679" i="5" s="1"/>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R1734" i="5" s="1"/>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G1402" i="5" s="1"/>
  <c r="AB1453" i="5"/>
  <c r="H1469" i="5"/>
  <c r="F1469" i="5"/>
  <c r="AB1490" i="5"/>
  <c r="E1498" i="5"/>
  <c r="X1498" i="5" s="1"/>
  <c r="S1510" i="5"/>
  <c r="J1518" i="5"/>
  <c r="AB1521" i="5"/>
  <c r="G1523" i="5"/>
  <c r="T1537" i="5"/>
  <c r="T1604" i="5"/>
  <c r="AB1604" i="5"/>
  <c r="H1636" i="5"/>
  <c r="T1666" i="5"/>
  <c r="S1666" i="5"/>
  <c r="I1676"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F2256" i="5" s="1"/>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J2452" i="5"/>
  <c r="AB1569" i="5"/>
  <c r="AB1605" i="5"/>
  <c r="G1655"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R2214" i="5" s="1"/>
  <c r="S2217" i="5"/>
  <c r="AB2231" i="5"/>
  <c r="J2248" i="5"/>
  <c r="AB2282" i="5"/>
  <c r="AB2297" i="5"/>
  <c r="S2332" i="5"/>
  <c r="AB2336" i="5"/>
  <c r="AB2340" i="5"/>
  <c r="H2363" i="5"/>
  <c r="H2381" i="5"/>
  <c r="I2389" i="5"/>
  <c r="V2396" i="5"/>
  <c r="G2396" i="5" s="1"/>
  <c r="V2404" i="5"/>
  <c r="I2404" i="5" s="1"/>
  <c r="G2432" i="5"/>
  <c r="AB2439" i="5"/>
  <c r="S2465" i="5"/>
  <c r="T2468" i="5"/>
  <c r="G2473" i="5"/>
  <c r="AB2475" i="5"/>
  <c r="R60" i="5"/>
  <c r="I60" i="5"/>
  <c r="E60" i="5"/>
  <c r="X60" i="5" s="1"/>
  <c r="R72" i="5"/>
  <c r="E72" i="5"/>
  <c r="X72" i="5" s="1"/>
  <c r="I72" i="5"/>
  <c r="F108" i="5"/>
  <c r="R108" i="5"/>
  <c r="G132" i="5"/>
  <c r="R132" i="5"/>
  <c r="F132" i="5"/>
  <c r="F168" i="5"/>
  <c r="R168" i="5"/>
  <c r="G168" i="5"/>
  <c r="E168" i="5"/>
  <c r="X168" i="5" s="1"/>
  <c r="H194" i="5"/>
  <c r="F194" i="5"/>
  <c r="E194" i="5"/>
  <c r="X194" i="5" s="1"/>
  <c r="R194" i="5"/>
  <c r="I194" i="5"/>
  <c r="J194" i="5"/>
  <c r="G194" i="5"/>
  <c r="H66" i="5"/>
  <c r="R66" i="5"/>
  <c r="J66" i="5"/>
  <c r="E66" i="5"/>
  <c r="X66" i="5" s="1"/>
  <c r="I66" i="5"/>
  <c r="F66" i="5"/>
  <c r="X19" i="5"/>
  <c r="X34" i="5"/>
  <c r="H138" i="5"/>
  <c r="R138" i="5"/>
  <c r="J138" i="5"/>
  <c r="I138" i="5"/>
  <c r="E138" i="5"/>
  <c r="X138" i="5" s="1"/>
  <c r="F138" i="5"/>
  <c r="E192" i="5"/>
  <c r="X192" i="5" s="1"/>
  <c r="F192" i="5"/>
  <c r="H226" i="5"/>
  <c r="E226" i="5"/>
  <c r="X226" i="5" s="1"/>
  <c r="R226" i="5"/>
  <c r="F226" i="5"/>
  <c r="J226" i="5"/>
  <c r="I226" i="5"/>
  <c r="X40" i="5"/>
  <c r="H142" i="5"/>
  <c r="R142" i="5"/>
  <c r="J142" i="5"/>
  <c r="F142" i="5"/>
  <c r="I142" i="5"/>
  <c r="G142" i="5"/>
  <c r="E142" i="5"/>
  <c r="X142" i="5" s="1"/>
  <c r="F176" i="5"/>
  <c r="E176" i="5"/>
  <c r="X176" i="5" s="1"/>
  <c r="R176" i="5"/>
  <c r="H182" i="5"/>
  <c r="F182" i="5"/>
  <c r="E182" i="5"/>
  <c r="X182" i="5" s="1"/>
  <c r="I182" i="5"/>
  <c r="R182" i="5"/>
  <c r="J182" i="5"/>
  <c r="G182" i="5"/>
  <c r="R240" i="5"/>
  <c r="F240" i="5"/>
  <c r="E240" i="5"/>
  <c r="H246" i="5"/>
  <c r="I246" i="5"/>
  <c r="E246" i="5"/>
  <c r="X246" i="5" s="1"/>
  <c r="F246" i="5"/>
  <c r="R246" i="5"/>
  <c r="J246" i="5"/>
  <c r="H258" i="5"/>
  <c r="E258" i="5"/>
  <c r="X258" i="5" s="1"/>
  <c r="R258" i="5"/>
  <c r="G258" i="5"/>
  <c r="J258" i="5"/>
  <c r="I258" i="5"/>
  <c r="F258" i="5"/>
  <c r="F172" i="5"/>
  <c r="R172" i="5"/>
  <c r="R92" i="5"/>
  <c r="I92" i="5"/>
  <c r="E92" i="5"/>
  <c r="X92" i="5" s="1"/>
  <c r="H98" i="5"/>
  <c r="R98" i="5"/>
  <c r="J98" i="5"/>
  <c r="E98" i="5"/>
  <c r="X98" i="5" s="1"/>
  <c r="I98" i="5"/>
  <c r="F98" i="5"/>
  <c r="H134" i="5"/>
  <c r="F134" i="5"/>
  <c r="R134" i="5"/>
  <c r="J134" i="5"/>
  <c r="I134" i="5"/>
  <c r="G134" i="5"/>
  <c r="E134" i="5"/>
  <c r="X134" i="5" s="1"/>
  <c r="H158" i="5"/>
  <c r="E158" i="5"/>
  <c r="X158" i="5" s="1"/>
  <c r="R158" i="5"/>
  <c r="J158" i="5"/>
  <c r="I158" i="5"/>
  <c r="F158" i="5"/>
  <c r="I372" i="5"/>
  <c r="R372" i="5"/>
  <c r="J372" i="5"/>
  <c r="H372" i="5"/>
  <c r="F372" i="5"/>
  <c r="E372" i="5"/>
  <c r="X27" i="5"/>
  <c r="H82" i="5"/>
  <c r="R82" i="5"/>
  <c r="J82" i="5"/>
  <c r="I82" i="5"/>
  <c r="F82" i="5"/>
  <c r="E82" i="5"/>
  <c r="X82" i="5" s="1"/>
  <c r="X50" i="5"/>
  <c r="R76" i="5"/>
  <c r="I76" i="5"/>
  <c r="E76" i="5"/>
  <c r="X76" i="5" s="1"/>
  <c r="R88" i="5"/>
  <c r="E88" i="5"/>
  <c r="X88" i="5" s="1"/>
  <c r="I88" i="5"/>
  <c r="E128" i="5"/>
  <c r="X128" i="5" s="1"/>
  <c r="F128" i="5"/>
  <c r="H198" i="5"/>
  <c r="R198" i="5"/>
  <c r="J198" i="5"/>
  <c r="I198" i="5"/>
  <c r="F198" i="5"/>
  <c r="G198" i="5"/>
  <c r="E198" i="5"/>
  <c r="X198" i="5" s="1"/>
  <c r="H130" i="5"/>
  <c r="F130" i="5"/>
  <c r="E130" i="5"/>
  <c r="X130" i="5" s="1"/>
  <c r="I130" i="5"/>
  <c r="R130" i="5"/>
  <c r="J130" i="5"/>
  <c r="G130" i="5"/>
  <c r="R56" i="5"/>
  <c r="E56" i="5"/>
  <c r="X56" i="5" s="1"/>
  <c r="I56" i="5"/>
  <c r="F104" i="5"/>
  <c r="R104" i="5"/>
  <c r="G104" i="5"/>
  <c r="E104" i="5"/>
  <c r="X104" i="5" s="1"/>
  <c r="H118" i="5"/>
  <c r="F118" i="5"/>
  <c r="I118" i="5"/>
  <c r="E118" i="5"/>
  <c r="X118" i="5" s="1"/>
  <c r="R118" i="5"/>
  <c r="J118" i="5"/>
  <c r="G118" i="5"/>
  <c r="G196" i="5"/>
  <c r="R196" i="5"/>
  <c r="F196" i="5"/>
  <c r="H222" i="5"/>
  <c r="R222" i="5"/>
  <c r="J222" i="5"/>
  <c r="F222" i="5"/>
  <c r="I222" i="5"/>
  <c r="E222" i="5"/>
  <c r="X222" i="5" s="1"/>
  <c r="R228" i="5"/>
  <c r="F228" i="5"/>
  <c r="E228" i="5"/>
  <c r="X228" i="5" s="1"/>
  <c r="R336" i="5"/>
  <c r="J336" i="5"/>
  <c r="H336" i="5"/>
  <c r="F336" i="5"/>
  <c r="E336" i="5"/>
  <c r="X336" i="5" s="1"/>
  <c r="X30" i="5"/>
  <c r="F112" i="5"/>
  <c r="E112" i="5"/>
  <c r="X112" i="5" s="1"/>
  <c r="R112" i="5"/>
  <c r="H154" i="5"/>
  <c r="R154" i="5"/>
  <c r="J154" i="5"/>
  <c r="I154" i="5"/>
  <c r="E154" i="5"/>
  <c r="X154" i="5" s="1"/>
  <c r="F154" i="5"/>
  <c r="H202" i="5"/>
  <c r="R202" i="5"/>
  <c r="J202" i="5"/>
  <c r="I202" i="5"/>
  <c r="E202" i="5"/>
  <c r="X202" i="5" s="1"/>
  <c r="F202" i="5"/>
  <c r="R248" i="5"/>
  <c r="E248" i="5"/>
  <c r="F248" i="5"/>
  <c r="I52" i="5"/>
  <c r="R54" i="5"/>
  <c r="I68" i="5"/>
  <c r="I84" i="5"/>
  <c r="AB139" i="5"/>
  <c r="V150" i="5"/>
  <c r="AB155" i="5"/>
  <c r="AB159" i="5"/>
  <c r="V162" i="5"/>
  <c r="R178" i="5"/>
  <c r="AB203" i="5"/>
  <c r="AB210" i="5"/>
  <c r="V210" i="5"/>
  <c r="G210" i="5" s="1"/>
  <c r="R230" i="5"/>
  <c r="H266" i="5"/>
  <c r="R266" i="5"/>
  <c r="J266" i="5"/>
  <c r="F266" i="5"/>
  <c r="R288" i="5"/>
  <c r="F288" i="5"/>
  <c r="E288" i="5"/>
  <c r="X288" i="5" s="1"/>
  <c r="H294" i="5"/>
  <c r="F294" i="5"/>
  <c r="E294" i="5"/>
  <c r="X294" i="5" s="1"/>
  <c r="R294" i="5"/>
  <c r="G320" i="5"/>
  <c r="J320" i="5"/>
  <c r="H320" i="5"/>
  <c r="F320" i="5"/>
  <c r="E320" i="5"/>
  <c r="V333" i="5"/>
  <c r="G333" i="5" s="1"/>
  <c r="I346" i="5"/>
  <c r="F346" i="5"/>
  <c r="R359" i="5"/>
  <c r="F359" i="5"/>
  <c r="E403" i="5"/>
  <c r="X403" i="5" s="1"/>
  <c r="R403" i="5"/>
  <c r="I403" i="5"/>
  <c r="I436" i="5"/>
  <c r="R436" i="5"/>
  <c r="J436" i="5"/>
  <c r="H436" i="5"/>
  <c r="E443" i="5"/>
  <c r="X443" i="5" s="1"/>
  <c r="R443" i="5"/>
  <c r="I443" i="5"/>
  <c r="H443" i="5"/>
  <c r="E447" i="5"/>
  <c r="X447" i="5" s="1"/>
  <c r="I447" i="5"/>
  <c r="H447" i="5"/>
  <c r="F447" i="5"/>
  <c r="AB454" i="5"/>
  <c r="I456" i="5"/>
  <c r="R456" i="5"/>
  <c r="J456" i="5"/>
  <c r="F456" i="5"/>
  <c r="E456" i="5"/>
  <c r="X456" i="5" s="1"/>
  <c r="J491" i="5"/>
  <c r="H491" i="5"/>
  <c r="R491" i="5"/>
  <c r="G491" i="5"/>
  <c r="E547" i="5"/>
  <c r="X547" i="5" s="1"/>
  <c r="J547" i="5"/>
  <c r="H547" i="5"/>
  <c r="F547" i="5"/>
  <c r="V599" i="5"/>
  <c r="G599" i="5" s="1"/>
  <c r="R692" i="5"/>
  <c r="J692" i="5"/>
  <c r="H692" i="5"/>
  <c r="R698" i="5"/>
  <c r="H698" i="5"/>
  <c r="R703" i="5"/>
  <c r="H703" i="5"/>
  <c r="E65" i="5"/>
  <c r="G67" i="5"/>
  <c r="H77" i="5"/>
  <c r="E81" i="5"/>
  <c r="G83" i="5"/>
  <c r="E97" i="5"/>
  <c r="G112" i="5"/>
  <c r="E141" i="5"/>
  <c r="G157" i="5"/>
  <c r="G176" i="5"/>
  <c r="G205" i="5"/>
  <c r="AB221" i="5"/>
  <c r="G226" i="5"/>
  <c r="G246" i="5"/>
  <c r="AB253" i="5"/>
  <c r="H254" i="5"/>
  <c r="J254" i="5"/>
  <c r="AB257" i="5"/>
  <c r="AB269" i="5"/>
  <c r="V276" i="5"/>
  <c r="G276" i="5" s="1"/>
  <c r="V289" i="5"/>
  <c r="G289" i="5" s="1"/>
  <c r="I294" i="5"/>
  <c r="E316" i="5"/>
  <c r="G328" i="5"/>
  <c r="J328" i="5"/>
  <c r="H328" i="5"/>
  <c r="F328" i="5"/>
  <c r="E328" i="5"/>
  <c r="AB362" i="5"/>
  <c r="I368" i="5"/>
  <c r="J368" i="5"/>
  <c r="H368" i="5"/>
  <c r="F368" i="5"/>
  <c r="E368" i="5"/>
  <c r="I388" i="5"/>
  <c r="R388" i="5"/>
  <c r="J388" i="5"/>
  <c r="H388" i="5"/>
  <c r="F388" i="5"/>
  <c r="E388" i="5"/>
  <c r="X388" i="5" s="1"/>
  <c r="H403" i="5"/>
  <c r="I420" i="5"/>
  <c r="R420" i="5"/>
  <c r="J420" i="5"/>
  <c r="H420" i="5"/>
  <c r="E427" i="5"/>
  <c r="X427" i="5" s="1"/>
  <c r="R427" i="5"/>
  <c r="I427" i="5"/>
  <c r="H427" i="5"/>
  <c r="E431" i="5"/>
  <c r="X431" i="5" s="1"/>
  <c r="I431" i="5"/>
  <c r="H431" i="5"/>
  <c r="F431" i="5"/>
  <c r="V434" i="5"/>
  <c r="G434" i="5" s="1"/>
  <c r="F436" i="5"/>
  <c r="E619" i="5"/>
  <c r="X619" i="5" s="1"/>
  <c r="R619" i="5"/>
  <c r="J619" i="5"/>
  <c r="F619" i="5"/>
  <c r="G619" i="5"/>
  <c r="AB306" i="5"/>
  <c r="I340" i="5"/>
  <c r="R340" i="5"/>
  <c r="J340" i="5"/>
  <c r="H340" i="5"/>
  <c r="F340" i="5"/>
  <c r="I396" i="5"/>
  <c r="R396" i="5"/>
  <c r="J396" i="5"/>
  <c r="H396" i="5"/>
  <c r="F396" i="5"/>
  <c r="E396" i="5"/>
  <c r="X396" i="5" s="1"/>
  <c r="V410" i="5"/>
  <c r="G410" i="5" s="1"/>
  <c r="H61" i="5"/>
  <c r="X44" i="5"/>
  <c r="E54" i="5"/>
  <c r="X54" i="5" s="1"/>
  <c r="I61" i="5"/>
  <c r="J62" i="5"/>
  <c r="G65" i="5"/>
  <c r="G66" i="5"/>
  <c r="I77" i="5"/>
  <c r="J78" i="5"/>
  <c r="G81" i="5"/>
  <c r="G82" i="5"/>
  <c r="I93" i="5"/>
  <c r="J94" i="5"/>
  <c r="G97" i="5"/>
  <c r="G98" i="5"/>
  <c r="AB117" i="5"/>
  <c r="G120" i="5"/>
  <c r="G128" i="5"/>
  <c r="AB129" i="5"/>
  <c r="E137" i="5"/>
  <c r="G138" i="5"/>
  <c r="H141" i="5"/>
  <c r="J146" i="5"/>
  <c r="G154" i="5"/>
  <c r="H157" i="5"/>
  <c r="G158" i="5"/>
  <c r="E178" i="5"/>
  <c r="X178" i="5" s="1"/>
  <c r="AB181" i="5"/>
  <c r="G184" i="5"/>
  <c r="G192" i="5"/>
  <c r="AB193" i="5"/>
  <c r="E201" i="5"/>
  <c r="G202" i="5"/>
  <c r="G230" i="5"/>
  <c r="H234" i="5"/>
  <c r="R234" i="5"/>
  <c r="G248" i="5"/>
  <c r="G252" i="5"/>
  <c r="E262" i="5"/>
  <c r="X262" i="5" s="1"/>
  <c r="G282" i="5"/>
  <c r="V292" i="5"/>
  <c r="G292" i="5" s="1"/>
  <c r="J294" i="5"/>
  <c r="H298" i="5"/>
  <c r="I298" i="5"/>
  <c r="F298" i="5"/>
  <c r="E298" i="5"/>
  <c r="X298" i="5" s="1"/>
  <c r="AB314" i="5"/>
  <c r="G324" i="5"/>
  <c r="R324" i="5"/>
  <c r="J324" i="5"/>
  <c r="H324" i="5"/>
  <c r="AB329" i="5"/>
  <c r="I347" i="5"/>
  <c r="R347" i="5"/>
  <c r="H347" i="5"/>
  <c r="F347" i="5"/>
  <c r="I352" i="5"/>
  <c r="R352" i="5"/>
  <c r="J352" i="5"/>
  <c r="H352" i="5"/>
  <c r="F352" i="5"/>
  <c r="R355" i="5"/>
  <c r="I355" i="5"/>
  <c r="I379" i="5"/>
  <c r="R379" i="5"/>
  <c r="F379" i="5"/>
  <c r="AB394" i="5"/>
  <c r="E399" i="5"/>
  <c r="X399" i="5" s="1"/>
  <c r="H399" i="5"/>
  <c r="F399" i="5"/>
  <c r="I408" i="5"/>
  <c r="J408" i="5"/>
  <c r="H408" i="5"/>
  <c r="F408" i="5"/>
  <c r="E408" i="5"/>
  <c r="X408" i="5" s="1"/>
  <c r="E420" i="5"/>
  <c r="X420" i="5" s="1"/>
  <c r="F427" i="5"/>
  <c r="I444" i="5"/>
  <c r="R444" i="5"/>
  <c r="J444" i="5"/>
  <c r="H444" i="5"/>
  <c r="R515" i="5"/>
  <c r="H515" i="5"/>
  <c r="R531" i="5"/>
  <c r="H531" i="5"/>
  <c r="E659" i="5"/>
  <c r="X659" i="5" s="1"/>
  <c r="R659" i="5"/>
  <c r="F659" i="5"/>
  <c r="AB866" i="5"/>
  <c r="V866" i="5"/>
  <c r="J866" i="5" s="1"/>
  <c r="T1002" i="5"/>
  <c r="S1002" i="5"/>
  <c r="AB1002" i="5"/>
  <c r="H218" i="5"/>
  <c r="I218" i="5"/>
  <c r="E218" i="5"/>
  <c r="X218" i="5" s="1"/>
  <c r="AB289" i="5"/>
  <c r="I348" i="5"/>
  <c r="J348" i="5"/>
  <c r="H348" i="5"/>
  <c r="F348" i="5"/>
  <c r="E348" i="5"/>
  <c r="X348" i="5" s="1"/>
  <c r="I380" i="5"/>
  <c r="J380" i="5"/>
  <c r="H380" i="5"/>
  <c r="F380" i="5"/>
  <c r="E380" i="5"/>
  <c r="X380" i="5" s="1"/>
  <c r="E407" i="5"/>
  <c r="X407" i="5" s="1"/>
  <c r="I407" i="5"/>
  <c r="H407" i="5"/>
  <c r="F407" i="5"/>
  <c r="I424" i="5"/>
  <c r="J424" i="5"/>
  <c r="H424" i="5"/>
  <c r="F424" i="5"/>
  <c r="E424" i="5"/>
  <c r="X424" i="5" s="1"/>
  <c r="R57" i="5"/>
  <c r="X23" i="5"/>
  <c r="AB26" i="5"/>
  <c r="X38" i="5"/>
  <c r="AB22" i="5"/>
  <c r="E53" i="5"/>
  <c r="F54" i="5"/>
  <c r="G55" i="5"/>
  <c r="R62" i="5"/>
  <c r="H65" i="5"/>
  <c r="E69" i="5"/>
  <c r="G71" i="5"/>
  <c r="R78" i="5"/>
  <c r="H81" i="5"/>
  <c r="E85" i="5"/>
  <c r="G87" i="5"/>
  <c r="R94" i="5"/>
  <c r="H97" i="5"/>
  <c r="AB107" i="5"/>
  <c r="E110" i="5"/>
  <c r="X110" i="5" s="1"/>
  <c r="AB123" i="5"/>
  <c r="AB127" i="5"/>
  <c r="E136" i="5"/>
  <c r="X136" i="5" s="1"/>
  <c r="AB145" i="5"/>
  <c r="R146" i="5"/>
  <c r="G153" i="5"/>
  <c r="G156" i="5"/>
  <c r="G161" i="5"/>
  <c r="E165" i="5"/>
  <c r="X165" i="5" s="1"/>
  <c r="E166" i="5"/>
  <c r="X166" i="5" s="1"/>
  <c r="AB171" i="5"/>
  <c r="F178" i="5"/>
  <c r="AB187" i="5"/>
  <c r="AB191" i="5"/>
  <c r="AB205" i="5"/>
  <c r="AB213" i="5"/>
  <c r="AB225" i="5"/>
  <c r="E230" i="5"/>
  <c r="X230" i="5" s="1"/>
  <c r="E252" i="5"/>
  <c r="G257" i="5"/>
  <c r="V260" i="5"/>
  <c r="J260" i="5" s="1"/>
  <c r="F262" i="5"/>
  <c r="G268" i="5"/>
  <c r="H270" i="5"/>
  <c r="J270" i="5"/>
  <c r="I270" i="5"/>
  <c r="R272" i="5"/>
  <c r="F272" i="5"/>
  <c r="E272" i="5"/>
  <c r="X272" i="5" s="1"/>
  <c r="R284" i="5"/>
  <c r="F284" i="5"/>
  <c r="E284" i="5"/>
  <c r="H290" i="5"/>
  <c r="R290" i="5"/>
  <c r="J290" i="5"/>
  <c r="I290" i="5"/>
  <c r="AB293" i="5"/>
  <c r="J303" i="5"/>
  <c r="I303" i="5"/>
  <c r="H303" i="5"/>
  <c r="V304" i="5"/>
  <c r="G304" i="5" s="1"/>
  <c r="E324" i="5"/>
  <c r="AB336" i="5"/>
  <c r="E352" i="5"/>
  <c r="H355" i="5"/>
  <c r="AB382" i="5"/>
  <c r="V394" i="5"/>
  <c r="G394" i="5" s="1"/>
  <c r="I399" i="5"/>
  <c r="I404" i="5"/>
  <c r="R404" i="5"/>
  <c r="J404" i="5"/>
  <c r="H404" i="5"/>
  <c r="R408" i="5"/>
  <c r="E411" i="5"/>
  <c r="X411" i="5" s="1"/>
  <c r="R411" i="5"/>
  <c r="I411" i="5"/>
  <c r="H411" i="5"/>
  <c r="E415" i="5"/>
  <c r="X415" i="5" s="1"/>
  <c r="I415" i="5"/>
  <c r="H415" i="5"/>
  <c r="F415" i="5"/>
  <c r="V418" i="5"/>
  <c r="G418" i="5" s="1"/>
  <c r="F420" i="5"/>
  <c r="I432" i="5"/>
  <c r="J432" i="5"/>
  <c r="H432" i="5"/>
  <c r="F432" i="5"/>
  <c r="E432" i="5"/>
  <c r="X432" i="5" s="1"/>
  <c r="E444" i="5"/>
  <c r="X444" i="5" s="1"/>
  <c r="I448" i="5"/>
  <c r="R448" i="5"/>
  <c r="J448" i="5"/>
  <c r="H448" i="5"/>
  <c r="F448" i="5"/>
  <c r="E448" i="5"/>
  <c r="X448" i="5" s="1"/>
  <c r="AB470" i="5"/>
  <c r="AB476" i="5"/>
  <c r="AB528" i="5"/>
  <c r="R605" i="5"/>
  <c r="F605" i="5"/>
  <c r="J641" i="5"/>
  <c r="R641" i="5"/>
  <c r="G641" i="5"/>
  <c r="F641" i="5"/>
  <c r="H843" i="5"/>
  <c r="J843" i="5"/>
  <c r="AB265" i="5"/>
  <c r="V286" i="5"/>
  <c r="G286" i="5" s="1"/>
  <c r="I97" i="5"/>
  <c r="F110" i="5"/>
  <c r="AB133" i="5"/>
  <c r="F136" i="5"/>
  <c r="F140" i="5"/>
  <c r="AB141" i="5"/>
  <c r="E144" i="5"/>
  <c r="X144" i="5" s="1"/>
  <c r="E160" i="5"/>
  <c r="X160" i="5" s="1"/>
  <c r="F166" i="5"/>
  <c r="AB197" i="5"/>
  <c r="F204" i="5"/>
  <c r="F212" i="5"/>
  <c r="F218" i="5"/>
  <c r="F230" i="5"/>
  <c r="F252" i="5"/>
  <c r="E254" i="5"/>
  <c r="X254" i="5" s="1"/>
  <c r="E266" i="5"/>
  <c r="X266" i="5" s="1"/>
  <c r="H282" i="5"/>
  <c r="J282" i="5"/>
  <c r="I282" i="5"/>
  <c r="F282" i="5"/>
  <c r="E282" i="5"/>
  <c r="X282" i="5" s="1"/>
  <c r="AB305" i="5"/>
  <c r="AB322" i="5"/>
  <c r="I344" i="5"/>
  <c r="R344" i="5"/>
  <c r="J344" i="5"/>
  <c r="H344" i="5"/>
  <c r="G346" i="5"/>
  <c r="AB348" i="5"/>
  <c r="AB380" i="5"/>
  <c r="I384" i="5"/>
  <c r="R384" i="5"/>
  <c r="J384" i="5"/>
  <c r="H384" i="5"/>
  <c r="F384" i="5"/>
  <c r="E384" i="5"/>
  <c r="X384" i="5" s="1"/>
  <c r="V402" i="5"/>
  <c r="G402" i="5" s="1"/>
  <c r="I428" i="5"/>
  <c r="R428" i="5"/>
  <c r="J428" i="5"/>
  <c r="H428" i="5"/>
  <c r="E435" i="5"/>
  <c r="X435" i="5" s="1"/>
  <c r="R435" i="5"/>
  <c r="I435" i="5"/>
  <c r="H435" i="5"/>
  <c r="E439" i="5"/>
  <c r="X439" i="5" s="1"/>
  <c r="I439" i="5"/>
  <c r="H439" i="5"/>
  <c r="F439" i="5"/>
  <c r="V442" i="5"/>
  <c r="E455" i="5"/>
  <c r="R455" i="5"/>
  <c r="I455" i="5"/>
  <c r="H455" i="5"/>
  <c r="R759" i="5"/>
  <c r="I759" i="5"/>
  <c r="F759" i="5"/>
  <c r="E759" i="5"/>
  <c r="X759" i="5" s="1"/>
  <c r="G316" i="5"/>
  <c r="R316" i="5"/>
  <c r="J316" i="5"/>
  <c r="H316" i="5"/>
  <c r="X32" i="5"/>
  <c r="X48" i="5"/>
  <c r="E64" i="5"/>
  <c r="X64" i="5" s="1"/>
  <c r="I65" i="5"/>
  <c r="E80" i="5"/>
  <c r="X80" i="5" s="1"/>
  <c r="I81" i="5"/>
  <c r="I54" i="5"/>
  <c r="F58" i="5"/>
  <c r="G59" i="5"/>
  <c r="I64" i="5"/>
  <c r="F74" i="5"/>
  <c r="G75" i="5"/>
  <c r="I80" i="5"/>
  <c r="G91" i="5"/>
  <c r="I96" i="5"/>
  <c r="F100" i="5"/>
  <c r="F106" i="5"/>
  <c r="E109" i="5"/>
  <c r="X109" i="5" s="1"/>
  <c r="F122" i="5"/>
  <c r="F126" i="5"/>
  <c r="AB137" i="5"/>
  <c r="G144" i="5"/>
  <c r="AB153" i="5"/>
  <c r="AB157" i="5"/>
  <c r="F160" i="5"/>
  <c r="F164" i="5"/>
  <c r="F170" i="5"/>
  <c r="E173" i="5"/>
  <c r="I178" i="5"/>
  <c r="F186" i="5"/>
  <c r="AB201" i="5"/>
  <c r="G218" i="5"/>
  <c r="AB222" i="5"/>
  <c r="I230" i="5"/>
  <c r="E232" i="5"/>
  <c r="G234" i="5"/>
  <c r="AB237" i="5"/>
  <c r="E244" i="5"/>
  <c r="X244" i="5" s="1"/>
  <c r="AB245" i="5"/>
  <c r="F254" i="5"/>
  <c r="R256" i="5"/>
  <c r="F256" i="5"/>
  <c r="AB258" i="5"/>
  <c r="G266" i="5"/>
  <c r="AB273" i="5"/>
  <c r="H274" i="5"/>
  <c r="E274" i="5"/>
  <c r="X274" i="5" s="1"/>
  <c r="R274" i="5"/>
  <c r="J274" i="5"/>
  <c r="G312" i="5"/>
  <c r="J312" i="5"/>
  <c r="H312" i="5"/>
  <c r="F312" i="5"/>
  <c r="E312" i="5"/>
  <c r="R332" i="5"/>
  <c r="J332" i="5"/>
  <c r="H332" i="5"/>
  <c r="E332" i="5"/>
  <c r="E344" i="5"/>
  <c r="I356" i="5"/>
  <c r="R356" i="5"/>
  <c r="J356" i="5"/>
  <c r="H356" i="5"/>
  <c r="R363" i="5"/>
  <c r="R367" i="5"/>
  <c r="F367" i="5"/>
  <c r="E395" i="5"/>
  <c r="X395" i="5" s="1"/>
  <c r="R395" i="5"/>
  <c r="I395" i="5"/>
  <c r="H395" i="5"/>
  <c r="F395" i="5"/>
  <c r="I416" i="5"/>
  <c r="J416" i="5"/>
  <c r="H416" i="5"/>
  <c r="F416" i="5"/>
  <c r="E416" i="5"/>
  <c r="X416" i="5" s="1"/>
  <c r="E428" i="5"/>
  <c r="X428" i="5" s="1"/>
  <c r="F435" i="5"/>
  <c r="F455" i="5"/>
  <c r="E510" i="5"/>
  <c r="X510" i="5" s="1"/>
  <c r="H510" i="5"/>
  <c r="H522" i="5"/>
  <c r="E522" i="5"/>
  <c r="X522" i="5" s="1"/>
  <c r="F522" i="5"/>
  <c r="R565" i="5"/>
  <c r="F565" i="5"/>
  <c r="V601" i="5"/>
  <c r="G601" i="5" s="1"/>
  <c r="J637" i="5"/>
  <c r="R637" i="5"/>
  <c r="F637" i="5"/>
  <c r="G637" i="5"/>
  <c r="I725" i="5"/>
  <c r="F725" i="5"/>
  <c r="E725" i="5"/>
  <c r="X725" i="5" s="1"/>
  <c r="I741" i="5"/>
  <c r="F741" i="5"/>
  <c r="E741" i="5"/>
  <c r="X741" i="5" s="1"/>
  <c r="AB321" i="5"/>
  <c r="AB31" i="5"/>
  <c r="E52" i="5"/>
  <c r="X52" i="5" s="1"/>
  <c r="J54" i="5"/>
  <c r="E68" i="5"/>
  <c r="X68" i="5" s="1"/>
  <c r="E84" i="5"/>
  <c r="X84" i="5" s="1"/>
  <c r="G89" i="5"/>
  <c r="E94" i="5"/>
  <c r="X94" i="5" s="1"/>
  <c r="R100" i="5"/>
  <c r="H109" i="5"/>
  <c r="I110" i="5"/>
  <c r="R144" i="5"/>
  <c r="E146" i="5"/>
  <c r="X146" i="5" s="1"/>
  <c r="G152" i="5"/>
  <c r="AB161" i="5"/>
  <c r="R164" i="5"/>
  <c r="I166" i="5"/>
  <c r="I174" i="5"/>
  <c r="J178" i="5"/>
  <c r="J218" i="5"/>
  <c r="G222" i="5"/>
  <c r="AB226" i="5"/>
  <c r="J230" i="5"/>
  <c r="F232" i="5"/>
  <c r="F244" i="5"/>
  <c r="AB246" i="5"/>
  <c r="V250" i="5"/>
  <c r="G254" i="5"/>
  <c r="H262" i="5"/>
  <c r="I262" i="5"/>
  <c r="I266" i="5"/>
  <c r="R268" i="5"/>
  <c r="F268" i="5"/>
  <c r="G288" i="5"/>
  <c r="V296" i="5"/>
  <c r="G296" i="5" s="1"/>
  <c r="G308" i="5"/>
  <c r="R308" i="5"/>
  <c r="J308" i="5"/>
  <c r="H308" i="5"/>
  <c r="AB313" i="5"/>
  <c r="R320" i="5"/>
  <c r="AB330" i="5"/>
  <c r="F344" i="5"/>
  <c r="R348" i="5"/>
  <c r="I376" i="5"/>
  <c r="R376" i="5"/>
  <c r="J376" i="5"/>
  <c r="H376" i="5"/>
  <c r="F376" i="5"/>
  <c r="R380" i="5"/>
  <c r="E387" i="5"/>
  <c r="X387" i="5" s="1"/>
  <c r="R387" i="5"/>
  <c r="I387" i="5"/>
  <c r="H387" i="5"/>
  <c r="F387" i="5"/>
  <c r="I400" i="5"/>
  <c r="H400" i="5"/>
  <c r="F400" i="5"/>
  <c r="E400" i="5"/>
  <c r="X400" i="5" s="1"/>
  <c r="I412" i="5"/>
  <c r="R412" i="5"/>
  <c r="J412" i="5"/>
  <c r="H412" i="5"/>
  <c r="E419" i="5"/>
  <c r="X419" i="5" s="1"/>
  <c r="R419" i="5"/>
  <c r="I419" i="5"/>
  <c r="H419" i="5"/>
  <c r="E423" i="5"/>
  <c r="X423" i="5" s="1"/>
  <c r="I423" i="5"/>
  <c r="H423" i="5"/>
  <c r="F423" i="5"/>
  <c r="V426" i="5"/>
  <c r="G426" i="5" s="1"/>
  <c r="F428" i="5"/>
  <c r="I440" i="5"/>
  <c r="J440" i="5"/>
  <c r="H440" i="5"/>
  <c r="F440" i="5"/>
  <c r="E440" i="5"/>
  <c r="X440" i="5" s="1"/>
  <c r="R447" i="5"/>
  <c r="AB544" i="5"/>
  <c r="J507" i="5"/>
  <c r="G507" i="5"/>
  <c r="J539" i="5"/>
  <c r="G539" i="5"/>
  <c r="R543" i="5"/>
  <c r="J543" i="5"/>
  <c r="H543" i="5"/>
  <c r="E563" i="5"/>
  <c r="X563" i="5" s="1"/>
  <c r="F563" i="5"/>
  <c r="R563" i="5"/>
  <c r="AB610" i="5"/>
  <c r="AB622" i="5"/>
  <c r="S622" i="5"/>
  <c r="T654" i="5"/>
  <c r="S654" i="5"/>
  <c r="I665" i="5"/>
  <c r="R665" i="5"/>
  <c r="J665" i="5"/>
  <c r="F665" i="5"/>
  <c r="E665" i="5"/>
  <c r="X665" i="5" s="1"/>
  <c r="G698" i="5"/>
  <c r="S703" i="5"/>
  <c r="AB703" i="5"/>
  <c r="T703" i="5"/>
  <c r="V716" i="5"/>
  <c r="G716" i="5" s="1"/>
  <c r="I733" i="5"/>
  <c r="J733" i="5"/>
  <c r="F733" i="5"/>
  <c r="E733" i="5"/>
  <c r="X733" i="5" s="1"/>
  <c r="AB751" i="5"/>
  <c r="V751" i="5"/>
  <c r="R751" i="5" s="1"/>
  <c r="AB848" i="5"/>
  <c r="T848" i="5"/>
  <c r="S848" i="5"/>
  <c r="H1005" i="5"/>
  <c r="F1005" i="5"/>
  <c r="E1005" i="5"/>
  <c r="X1005" i="5" s="1"/>
  <c r="R1407" i="5"/>
  <c r="J1407" i="5"/>
  <c r="I1413" i="5"/>
  <c r="R1413" i="5"/>
  <c r="H1413" i="5"/>
  <c r="F1413" i="5"/>
  <c r="R1552" i="5"/>
  <c r="F1552" i="5"/>
  <c r="AB242" i="5"/>
  <c r="AB278" i="5"/>
  <c r="V278" i="5"/>
  <c r="G278" i="5" s="1"/>
  <c r="AB310" i="5"/>
  <c r="AB318" i="5"/>
  <c r="AB326" i="5"/>
  <c r="AB343" i="5"/>
  <c r="AB346" i="5"/>
  <c r="R360" i="5"/>
  <c r="V364" i="5"/>
  <c r="G364" i="5" s="1"/>
  <c r="V378" i="5"/>
  <c r="R378" i="5" s="1"/>
  <c r="AB387" i="5"/>
  <c r="R391" i="5"/>
  <c r="R392" i="5"/>
  <c r="V406" i="5"/>
  <c r="R406" i="5" s="1"/>
  <c r="V414" i="5"/>
  <c r="J414" i="5" s="1"/>
  <c r="AB416" i="5"/>
  <c r="V422" i="5"/>
  <c r="H422" i="5" s="1"/>
  <c r="AB424" i="5"/>
  <c r="V430" i="5"/>
  <c r="G430" i="5" s="1"/>
  <c r="AB432" i="5"/>
  <c r="V438" i="5"/>
  <c r="G438" i="5" s="1"/>
  <c r="AB440" i="5"/>
  <c r="V446" i="5"/>
  <c r="G446" i="5" s="1"/>
  <c r="AB448" i="5"/>
  <c r="I450" i="5"/>
  <c r="I451" i="5"/>
  <c r="R460" i="5"/>
  <c r="E460" i="5"/>
  <c r="X460" i="5" s="1"/>
  <c r="V471" i="5"/>
  <c r="I471" i="5" s="1"/>
  <c r="AB488" i="5"/>
  <c r="AB500" i="5"/>
  <c r="AB504" i="5"/>
  <c r="AB512" i="5"/>
  <c r="AB520" i="5"/>
  <c r="AB536" i="5"/>
  <c r="H542" i="5"/>
  <c r="E546" i="5"/>
  <c r="X546" i="5" s="1"/>
  <c r="R555" i="5"/>
  <c r="J555" i="5"/>
  <c r="H562" i="5"/>
  <c r="F562" i="5"/>
  <c r="E562" i="5"/>
  <c r="X562" i="5" s="1"/>
  <c r="AB57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4" i="5"/>
  <c r="AB301" i="5"/>
  <c r="AB354" i="5"/>
  <c r="AB378" i="5"/>
  <c r="AB406" i="5"/>
  <c r="AB414" i="5"/>
  <c r="AB422" i="5"/>
  <c r="AB423" i="5"/>
  <c r="AB430" i="5"/>
  <c r="AB431" i="5"/>
  <c r="AB438" i="5"/>
  <c r="AB439" i="5"/>
  <c r="AB446" i="5"/>
  <c r="AB447" i="5"/>
  <c r="R451" i="5"/>
  <c r="AB460" i="5"/>
  <c r="I486" i="5"/>
  <c r="F486" i="5"/>
  <c r="H506" i="5"/>
  <c r="E506" i="5"/>
  <c r="X506" i="5" s="1"/>
  <c r="H538" i="5"/>
  <c r="E538" i="5"/>
  <c r="X538" i="5" s="1"/>
  <c r="H546" i="5"/>
  <c r="I550" i="5"/>
  <c r="H550" i="5"/>
  <c r="F550" i="5"/>
  <c r="E550" i="5"/>
  <c r="X550" i="5" s="1"/>
  <c r="E551" i="5"/>
  <c r="X551" i="5" s="1"/>
  <c r="G551" i="5"/>
  <c r="F551" i="5"/>
  <c r="R551"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I452" i="5"/>
  <c r="E452" i="5"/>
  <c r="X452" i="5" s="1"/>
  <c r="H511" i="5"/>
  <c r="R511" i="5"/>
  <c r="F511" i="5"/>
  <c r="V523" i="5"/>
  <c r="G523" i="5" s="1"/>
  <c r="R597" i="5"/>
  <c r="F597" i="5"/>
  <c r="R617" i="5"/>
  <c r="G617" i="5"/>
  <c r="V649" i="5"/>
  <c r="G649" i="5" s="1"/>
  <c r="R690" i="5"/>
  <c r="H690" i="5"/>
  <c r="V813" i="5"/>
  <c r="H813" i="5" s="1"/>
  <c r="E827" i="5"/>
  <c r="X827" i="5" s="1"/>
  <c r="J827" i="5"/>
  <c r="H827" i="5"/>
  <c r="F827" i="5"/>
  <c r="T883" i="5"/>
  <c r="S883" i="5"/>
  <c r="T970" i="5"/>
  <c r="AB970" i="5"/>
  <c r="S970" i="5"/>
  <c r="AB233" i="5"/>
  <c r="AB249" i="5"/>
  <c r="AB270" i="5"/>
  <c r="AB285" i="5"/>
  <c r="AB290" i="5"/>
  <c r="E301" i="5"/>
  <c r="X301" i="5" s="1"/>
  <c r="V302" i="5"/>
  <c r="G302" i="5" s="1"/>
  <c r="AB303" i="5"/>
  <c r="J321" i="5"/>
  <c r="AB370" i="5"/>
  <c r="R371" i="5"/>
  <c r="AB386" i="5"/>
  <c r="AB390" i="5"/>
  <c r="AB391" i="5"/>
  <c r="AB398" i="5"/>
  <c r="AB459" i="5"/>
  <c r="AB461" i="5"/>
  <c r="G475" i="5"/>
  <c r="R503" i="5"/>
  <c r="G511" i="5"/>
  <c r="J519" i="5"/>
  <c r="R519" i="5"/>
  <c r="AB532" i="5"/>
  <c r="R535" i="5"/>
  <c r="AB546" i="5"/>
  <c r="AB554" i="5"/>
  <c r="G565" i="5"/>
  <c r="G567" i="5"/>
  <c r="G571" i="5"/>
  <c r="V575" i="5"/>
  <c r="I575" i="5" s="1"/>
  <c r="E583" i="5"/>
  <c r="X583" i="5" s="1"/>
  <c r="J583" i="5"/>
  <c r="R585" i="5"/>
  <c r="V587" i="5"/>
  <c r="G587" i="5" s="1"/>
  <c r="V595" i="5"/>
  <c r="G595" i="5" s="1"/>
  <c r="AB598" i="5"/>
  <c r="F617" i="5"/>
  <c r="E635" i="5"/>
  <c r="X635" i="5" s="1"/>
  <c r="F635" i="5"/>
  <c r="R635" i="5"/>
  <c r="J635" i="5"/>
  <c r="V647" i="5"/>
  <c r="G647" i="5" s="1"/>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J966" i="5" s="1"/>
  <c r="E1017" i="5"/>
  <c r="X1017" i="5" s="1"/>
  <c r="H1017" i="5"/>
  <c r="F1017" i="5"/>
  <c r="E1113" i="5"/>
  <c r="X1113" i="5" s="1"/>
  <c r="H1113" i="5"/>
  <c r="F1113" i="5"/>
  <c r="AB286" i="5"/>
  <c r="H301" i="5"/>
  <c r="AB308" i="5"/>
  <c r="AB316" i="5"/>
  <c r="AB324" i="5"/>
  <c r="AB334" i="5"/>
  <c r="E360" i="5"/>
  <c r="X360" i="5" s="1"/>
  <c r="E392" i="5"/>
  <c r="X392" i="5" s="1"/>
  <c r="AB412" i="5"/>
  <c r="AB420" i="5"/>
  <c r="AB428" i="5"/>
  <c r="AB436" i="5"/>
  <c r="AB444" i="5"/>
  <c r="E454" i="5"/>
  <c r="X454" i="5" s="1"/>
  <c r="I454" i="5"/>
  <c r="AB462" i="5"/>
  <c r="H490" i="5"/>
  <c r="F490" i="5"/>
  <c r="H494" i="5"/>
  <c r="E494" i="5"/>
  <c r="X494" i="5" s="1"/>
  <c r="V495" i="5"/>
  <c r="G495" i="5" s="1"/>
  <c r="AB503" i="5"/>
  <c r="H507" i="5"/>
  <c r="J511" i="5"/>
  <c r="H539" i="5"/>
  <c r="F543" i="5"/>
  <c r="AB558" i="5"/>
  <c r="G563" i="5"/>
  <c r="R613" i="5"/>
  <c r="G613" i="5"/>
  <c r="AB618" i="5"/>
  <c r="T618" i="5"/>
  <c r="S618" i="5"/>
  <c r="E623" i="5"/>
  <c r="X623" i="5" s="1"/>
  <c r="F623" i="5"/>
  <c r="R623" i="5"/>
  <c r="J623" i="5"/>
  <c r="V633" i="5"/>
  <c r="G633" i="5" s="1"/>
  <c r="R691" i="5"/>
  <c r="J691" i="5"/>
  <c r="I691" i="5"/>
  <c r="E691" i="5"/>
  <c r="X691" i="5" s="1"/>
  <c r="J707" i="5"/>
  <c r="I707" i="5"/>
  <c r="J715" i="5"/>
  <c r="I715" i="5"/>
  <c r="F715" i="5"/>
  <c r="F719" i="5"/>
  <c r="J727" i="5"/>
  <c r="F727" i="5"/>
  <c r="E727" i="5"/>
  <c r="X727" i="5" s="1"/>
  <c r="T748" i="5"/>
  <c r="AB748" i="5"/>
  <c r="AB756" i="5"/>
  <c r="S761" i="5"/>
  <c r="T761" i="5"/>
  <c r="S812" i="5"/>
  <c r="AB812" i="5"/>
  <c r="T812" i="5"/>
  <c r="V828" i="5"/>
  <c r="F828" i="5" s="1"/>
  <c r="T877" i="5"/>
  <c r="S877" i="5"/>
  <c r="J898" i="5"/>
  <c r="G898" i="5"/>
  <c r="AB402" i="5"/>
  <c r="AB410" i="5"/>
  <c r="AB418" i="5"/>
  <c r="AB419" i="5"/>
  <c r="AB426" i="5"/>
  <c r="AB427" i="5"/>
  <c r="AB434" i="5"/>
  <c r="AB435" i="5"/>
  <c r="AB442" i="5"/>
  <c r="AB443" i="5"/>
  <c r="AB455" i="5"/>
  <c r="AB469" i="5"/>
  <c r="J475" i="5"/>
  <c r="H475" i="5"/>
  <c r="AB496" i="5"/>
  <c r="R507" i="5"/>
  <c r="R539" i="5"/>
  <c r="G543" i="5"/>
  <c r="G547" i="5"/>
  <c r="J563" i="5"/>
  <c r="E567" i="5"/>
  <c r="X567" i="5" s="1"/>
  <c r="R567" i="5"/>
  <c r="J567" i="5"/>
  <c r="E571" i="5"/>
  <c r="X571" i="5" s="1"/>
  <c r="F571" i="5"/>
  <c r="R571" i="5"/>
  <c r="G605" i="5"/>
  <c r="R609" i="5"/>
  <c r="G609" i="5"/>
  <c r="F609" i="5"/>
  <c r="R621" i="5"/>
  <c r="F621" i="5"/>
  <c r="V631" i="5"/>
  <c r="H631" i="5" s="1"/>
  <c r="AB634" i="5"/>
  <c r="S634" i="5"/>
  <c r="I653" i="5"/>
  <c r="R653" i="5"/>
  <c r="J653" i="5"/>
  <c r="F653" i="5"/>
  <c r="E653" i="5"/>
  <c r="X653" i="5" s="1"/>
  <c r="G665" i="5"/>
  <c r="V756" i="5"/>
  <c r="H756" i="5" s="1"/>
  <c r="V766" i="5"/>
  <c r="R766" i="5" s="1"/>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J890" i="5" s="1"/>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X1053" i="5" s="1"/>
  <c r="H1077" i="5"/>
  <c r="E1077" i="5"/>
  <c r="X1077" i="5" s="1"/>
  <c r="T1264" i="5"/>
  <c r="S1264" i="5"/>
  <c r="AB1264" i="5"/>
  <c r="AB601" i="5"/>
  <c r="J611" i="5"/>
  <c r="AB628" i="5"/>
  <c r="AB633" i="5"/>
  <c r="AB649" i="5"/>
  <c r="R651" i="5"/>
  <c r="G657" i="5"/>
  <c r="V661" i="5"/>
  <c r="H661" i="5" s="1"/>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R765" i="5" s="1"/>
  <c r="H777" i="5"/>
  <c r="J777" i="5"/>
  <c r="E777" i="5"/>
  <c r="X777" i="5" s="1"/>
  <c r="G792" i="5"/>
  <c r="T801" i="5"/>
  <c r="H823" i="5"/>
  <c r="E823" i="5"/>
  <c r="X823" i="5" s="1"/>
  <c r="S827" i="5"/>
  <c r="AB827" i="5"/>
  <c r="F834" i="5"/>
  <c r="AB851" i="5"/>
  <c r="V851" i="5"/>
  <c r="I851" i="5" s="1"/>
  <c r="H864" i="5"/>
  <c r="F864" i="5"/>
  <c r="T867" i="5"/>
  <c r="S867" i="5"/>
  <c r="AB884" i="5"/>
  <c r="T929" i="5"/>
  <c r="S929" i="5"/>
  <c r="J933" i="5"/>
  <c r="E933" i="5"/>
  <c r="X933" i="5" s="1"/>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I1006" i="5" s="1"/>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F615" i="5"/>
  <c r="AB624" i="5"/>
  <c r="T630" i="5"/>
  <c r="AB636" i="5"/>
  <c r="T646" i="5"/>
  <c r="AB652" i="5"/>
  <c r="AB656" i="5"/>
  <c r="G659" i="5"/>
  <c r="S662" i="5"/>
  <c r="I675" i="5"/>
  <c r="G688" i="5"/>
  <c r="S694" i="5"/>
  <c r="G696" i="5"/>
  <c r="H699" i="5"/>
  <c r="G700" i="5"/>
  <c r="AB708" i="5"/>
  <c r="V709" i="5"/>
  <c r="J709" i="5" s="1"/>
  <c r="AB716" i="5"/>
  <c r="V717" i="5"/>
  <c r="H717" i="5" s="1"/>
  <c r="G722" i="5"/>
  <c r="G726" i="5"/>
  <c r="G734" i="5"/>
  <c r="G740" i="5"/>
  <c r="V745" i="5"/>
  <c r="F745" i="5" s="1"/>
  <c r="I747" i="5"/>
  <c r="E755" i="5"/>
  <c r="X755" i="5" s="1"/>
  <c r="F757" i="5"/>
  <c r="V761" i="5"/>
  <c r="G761" i="5" s="1"/>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R749" i="5" s="1"/>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E882" i="5" s="1"/>
  <c r="X882" i="5" s="1"/>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E673" i="5"/>
  <c r="X673" i="5" s="1"/>
  <c r="H687" i="5"/>
  <c r="S696" i="5"/>
  <c r="J699" i="5"/>
  <c r="V737" i="5"/>
  <c r="H737" i="5" s="1"/>
  <c r="I739" i="5"/>
  <c r="J757" i="5"/>
  <c r="R767" i="5"/>
  <c r="I767" i="5"/>
  <c r="F771" i="5"/>
  <c r="T775" i="5"/>
  <c r="R787" i="5"/>
  <c r="I787" i="5"/>
  <c r="T791" i="5"/>
  <c r="J797" i="5"/>
  <c r="I799" i="5"/>
  <c r="E801" i="5"/>
  <c r="X801" i="5" s="1"/>
  <c r="S803" i="5"/>
  <c r="T803" i="5"/>
  <c r="AB811" i="5"/>
  <c r="J819" i="5"/>
  <c r="F819" i="5"/>
  <c r="E819" i="5"/>
  <c r="X819" i="5" s="1"/>
  <c r="H824" i="5"/>
  <c r="J824" i="5"/>
  <c r="AB828" i="5"/>
  <c r="J831" i="5"/>
  <c r="J847" i="5"/>
  <c r="H847"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T989" i="5"/>
  <c r="J990" i="5"/>
  <c r="AB994" i="5"/>
  <c r="H1010" i="5"/>
  <c r="S1014" i="5"/>
  <c r="AB1018" i="5"/>
  <c r="H1030" i="5"/>
  <c r="S1034" i="5"/>
  <c r="V1038" i="5"/>
  <c r="G1038" i="5" s="1"/>
  <c r="G1046" i="5"/>
  <c r="S1047" i="5"/>
  <c r="T1049" i="5"/>
  <c r="S1054" i="5"/>
  <c r="S1059" i="5"/>
  <c r="AB1061" i="5"/>
  <c r="S1065" i="5"/>
  <c r="T1079" i="5"/>
  <c r="S1079" i="5"/>
  <c r="S1082" i="5"/>
  <c r="S1087" i="5"/>
  <c r="F1101" i="5"/>
  <c r="V1109" i="5"/>
  <c r="F1109" i="5" s="1"/>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S1164" i="5"/>
  <c r="R1165" i="5"/>
  <c r="AB1171" i="5"/>
  <c r="T1172" i="5"/>
  <c r="R1177" i="5"/>
  <c r="I1177" i="5"/>
  <c r="R1204" i="5"/>
  <c r="J1204" i="5"/>
  <c r="I1204" i="5"/>
  <c r="E1204" i="5"/>
  <c r="X1204" i="5" s="1"/>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E1153" i="5"/>
  <c r="X1153" i="5" s="1"/>
  <c r="F1153" i="5"/>
  <c r="J1153" i="5"/>
  <c r="AB1180" i="5"/>
  <c r="V1180" i="5"/>
  <c r="G1180" i="5" s="1"/>
  <c r="AB1188" i="5"/>
  <c r="S1200" i="5"/>
  <c r="AB1200" i="5"/>
  <c r="R1212" i="5"/>
  <c r="H1212" i="5"/>
  <c r="F1212" i="5"/>
  <c r="E1212" i="5"/>
  <c r="X1212" i="5" s="1"/>
  <c r="J1212" i="5"/>
  <c r="S1220" i="5"/>
  <c r="AB1220" i="5"/>
  <c r="T1220" i="5"/>
  <c r="V1223" i="5"/>
  <c r="E1223" i="5" s="1"/>
  <c r="X1223" i="5" s="1"/>
  <c r="J1256" i="5"/>
  <c r="I1256" i="5"/>
  <c r="F1256" i="5"/>
  <c r="V1259" i="5"/>
  <c r="H1259" i="5" s="1"/>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32" i="5" s="1"/>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V1122" i="5"/>
  <c r="G1122" i="5" s="1"/>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F1463" i="5" s="1"/>
  <c r="E1065" i="5"/>
  <c r="X1065" i="5" s="1"/>
  <c r="F1065" i="5"/>
  <c r="V1070" i="5"/>
  <c r="E1098" i="5"/>
  <c r="X1098" i="5" s="1"/>
  <c r="H1098" i="5"/>
  <c r="V1114" i="5"/>
  <c r="G1114" i="5" s="1"/>
  <c r="H1172" i="5"/>
  <c r="AB1184" i="5"/>
  <c r="H1188" i="5"/>
  <c r="F1188" i="5"/>
  <c r="R1196" i="5"/>
  <c r="H1196" i="5"/>
  <c r="F1196" i="5"/>
  <c r="E1196" i="5"/>
  <c r="X1196" i="5" s="1"/>
  <c r="V1203" i="5"/>
  <c r="I1203" i="5" s="1"/>
  <c r="AB1203" i="5"/>
  <c r="T1228" i="5"/>
  <c r="S1228" i="5"/>
  <c r="AB1228" i="5"/>
  <c r="V1288" i="5"/>
  <c r="H1288" i="5" s="1"/>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V1252" i="5"/>
  <c r="G1252" i="5" s="1"/>
  <c r="AB1271" i="5"/>
  <c r="V1271" i="5"/>
  <c r="H1271" i="5" s="1"/>
  <c r="J1280" i="5"/>
  <c r="F1280" i="5"/>
  <c r="T1342" i="5"/>
  <c r="AB1342" i="5"/>
  <c r="S1342" i="5"/>
  <c r="F1348" i="5"/>
  <c r="T1389" i="5"/>
  <c r="S1389" i="5"/>
  <c r="T1410" i="5"/>
  <c r="S1410" i="5"/>
  <c r="I1421" i="5"/>
  <c r="R1421" i="5"/>
  <c r="H1421" i="5"/>
  <c r="F1421" i="5"/>
  <c r="V1425" i="5"/>
  <c r="G1425" i="5" s="1"/>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R1296" i="5" s="1"/>
  <c r="V1328" i="5"/>
  <c r="G1328" i="5" s="1"/>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AB1255" i="5"/>
  <c r="AB1268" i="5"/>
  <c r="T1270" i="5"/>
  <c r="S1270" i="5"/>
  <c r="S1278" i="5"/>
  <c r="AB1284" i="5"/>
  <c r="F1355" i="5"/>
  <c r="E1355" i="5"/>
  <c r="X1355" i="5" s="1"/>
  <c r="AB1380" i="5"/>
  <c r="T1383" i="5"/>
  <c r="S1383" i="5"/>
  <c r="AB1466" i="5"/>
  <c r="E1728" i="5"/>
  <c r="X1728" i="5" s="1"/>
  <c r="H1728" i="5"/>
  <c r="F1728" i="5"/>
  <c r="I1728" i="5"/>
  <c r="AB1296"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H1734" i="5"/>
  <c r="E1734" i="5"/>
  <c r="X1734" i="5" s="1"/>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H1284" i="5" s="1"/>
  <c r="AB1288" i="5"/>
  <c r="G1300" i="5"/>
  <c r="S1301" i="5"/>
  <c r="T1312" i="5"/>
  <c r="AB1315" i="5"/>
  <c r="V1316" i="5"/>
  <c r="G1316" i="5" s="1"/>
  <c r="AB1320" i="5"/>
  <c r="G1332" i="5"/>
  <c r="S1333" i="5"/>
  <c r="G1335" i="5"/>
  <c r="G1348" i="5"/>
  <c r="S1381" i="5"/>
  <c r="AB1389" i="5"/>
  <c r="G1396" i="5"/>
  <c r="AB1404" i="5"/>
  <c r="G1413" i="5"/>
  <c r="V1429" i="5"/>
  <c r="V1437" i="5"/>
  <c r="E1437" i="5" s="1"/>
  <c r="X1437" i="5" s="1"/>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G1292" i="5"/>
  <c r="T1299" i="5"/>
  <c r="V1303" i="5"/>
  <c r="H1303" i="5" s="1"/>
  <c r="T1331" i="5"/>
  <c r="S1338" i="5"/>
  <c r="AB1359" i="5"/>
  <c r="F1370" i="5"/>
  <c r="F1379" i="5"/>
  <c r="G1409" i="5"/>
  <c r="G1422" i="5"/>
  <c r="F1449" i="5"/>
  <c r="E1450" i="5"/>
  <c r="X1450" i="5" s="1"/>
  <c r="G1466" i="5"/>
  <c r="I1467" i="5"/>
  <c r="AB1480" i="5"/>
  <c r="S1480" i="5"/>
  <c r="T1484" i="5"/>
  <c r="T1488" i="5"/>
  <c r="H1490" i="5"/>
  <c r="S1498" i="5"/>
  <c r="V1507" i="5"/>
  <c r="H1507" i="5" s="1"/>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S1328" i="5"/>
  <c r="T1332" i="5"/>
  <c r="S1334" i="5"/>
  <c r="S1337" i="5"/>
  <c r="F1340" i="5"/>
  <c r="S1341" i="5"/>
  <c r="T1345" i="5"/>
  <c r="T1347" i="5"/>
  <c r="AB1357" i="5"/>
  <c r="S1359" i="5"/>
  <c r="T1361" i="5"/>
  <c r="F1363" i="5"/>
  <c r="G1370" i="5"/>
  <c r="G1376" i="5"/>
  <c r="H1379" i="5"/>
  <c r="S1395" i="5"/>
  <c r="F1401"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I1608" i="5" s="1"/>
  <c r="F1624" i="5"/>
  <c r="AB1628" i="5"/>
  <c r="AB1634" i="5"/>
  <c r="S1634" i="5"/>
  <c r="AB1651" i="5"/>
  <c r="V1651" i="5"/>
  <c r="F1651" i="5" s="1"/>
  <c r="AB1663" i="5"/>
  <c r="V1663" i="5"/>
  <c r="R1663" i="5" s="1"/>
  <c r="V1668" i="5"/>
  <c r="G1668" i="5" s="1"/>
  <c r="T1678" i="5"/>
  <c r="S1678" i="5"/>
  <c r="T1707" i="5"/>
  <c r="S1707" i="5"/>
  <c r="V1712" i="5"/>
  <c r="R1712" i="5" s="1"/>
  <c r="T1785" i="5"/>
  <c r="AB1785" i="5"/>
  <c r="S1785" i="5"/>
  <c r="E1815" i="5"/>
  <c r="X1815" i="5" s="1"/>
  <c r="J1815" i="5"/>
  <c r="R1892" i="5"/>
  <c r="F1892" i="5"/>
  <c r="E1892" i="5"/>
  <c r="X1892" i="5" s="1"/>
  <c r="J1892" i="5"/>
  <c r="I1892" i="5"/>
  <c r="AB1231" i="5"/>
  <c r="AB1247" i="5"/>
  <c r="S1266" i="5"/>
  <c r="S1285" i="5"/>
  <c r="S1298"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H1632" i="5"/>
  <c r="T1646" i="5"/>
  <c r="S1646" i="5"/>
  <c r="E1648" i="5"/>
  <c r="X1648" i="5" s="1"/>
  <c r="I1648" i="5"/>
  <c r="H1648" i="5"/>
  <c r="F1648" i="5"/>
  <c r="AB1683" i="5"/>
  <c r="V1683" i="5"/>
  <c r="F1683" i="5" s="1"/>
  <c r="AB1707" i="5"/>
  <c r="V1707" i="5"/>
  <c r="E1707" i="5" s="1"/>
  <c r="X1707" i="5" s="1"/>
  <c r="V1785" i="5"/>
  <c r="G1785" i="5" s="1"/>
  <c r="AB1798" i="5"/>
  <c r="T1798" i="5"/>
  <c r="S1798" i="5"/>
  <c r="I1842" i="5"/>
  <c r="H1842" i="5"/>
  <c r="R1907" i="5"/>
  <c r="I1907" i="5"/>
  <c r="R1915" i="5"/>
  <c r="I1915" i="5"/>
  <c r="G1217" i="5"/>
  <c r="F1276" i="5"/>
  <c r="S1281" i="5"/>
  <c r="F1308" i="5"/>
  <c r="S1313" i="5"/>
  <c r="AB1360"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F1753" i="5" s="1"/>
  <c r="AB1753" i="5"/>
  <c r="T1789" i="5"/>
  <c r="AB1789" i="5"/>
  <c r="S1789" i="5"/>
  <c r="AB1810" i="5"/>
  <c r="T1810" i="5"/>
  <c r="S1810" i="5"/>
  <c r="G1842" i="5"/>
  <c r="T1871" i="5"/>
  <c r="AB1871" i="5"/>
  <c r="AB1512" i="5"/>
  <c r="AB1536" i="5"/>
  <c r="AB1541" i="5"/>
  <c r="AB1580" i="5"/>
  <c r="AB1612" i="5"/>
  <c r="V1640" i="5"/>
  <c r="G1640" i="5" s="1"/>
  <c r="V1656" i="5"/>
  <c r="G1656" i="5" s="1"/>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H1643" i="5" s="1"/>
  <c r="AB1644" i="5"/>
  <c r="AB1647" i="5"/>
  <c r="S1650" i="5"/>
  <c r="AB1652" i="5"/>
  <c r="AB1655" i="5"/>
  <c r="AB1658" i="5"/>
  <c r="I1660" i="5"/>
  <c r="S1679"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H2076" i="5" s="1"/>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R2015" i="5" s="1"/>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J2043" i="5" s="1"/>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R2091" i="5" s="1"/>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E2160" i="5" s="1"/>
  <c r="X2160" i="5" s="1"/>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F2156" i="5" s="1"/>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AB2196" i="5"/>
  <c r="AB2199" i="5"/>
  <c r="AB2212" i="5"/>
  <c r="AB2215" i="5"/>
  <c r="G2217" i="5"/>
  <c r="E2220" i="5"/>
  <c r="X2220" i="5" s="1"/>
  <c r="AB2252" i="5"/>
  <c r="E2260" i="5"/>
  <c r="X2260" i="5" s="1"/>
  <c r="S2269" i="5"/>
  <c r="AB2276" i="5"/>
  <c r="AB2292" i="5"/>
  <c r="V2292" i="5"/>
  <c r="J2292" i="5" s="1"/>
  <c r="S2295" i="5"/>
  <c r="I2302" i="5"/>
  <c r="F2308" i="5"/>
  <c r="V2309" i="5"/>
  <c r="F2309" i="5" s="1"/>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G2172" i="5" s="1"/>
  <c r="AB2183" i="5"/>
  <c r="AB2187" i="5"/>
  <c r="AB2191" i="5"/>
  <c r="G2193" i="5"/>
  <c r="G2201" i="5"/>
  <c r="AB2204" i="5"/>
  <c r="AB2207" i="5"/>
  <c r="G2209" i="5"/>
  <c r="H2217" i="5"/>
  <c r="F2220" i="5"/>
  <c r="V2231" i="5"/>
  <c r="R2231" i="5" s="1"/>
  <c r="AB2239" i="5"/>
  <c r="AB2248" i="5"/>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R2329" i="5" s="1"/>
  <c r="V2333" i="5"/>
  <c r="R2333" i="5" s="1"/>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G2479" i="5" s="1"/>
  <c r="I2483" i="5"/>
  <c r="E2493" i="5"/>
  <c r="H2502" i="5"/>
  <c r="AB2385" i="5"/>
  <c r="I2432" i="5"/>
  <c r="T2435" i="5"/>
  <c r="H2468" i="5"/>
  <c r="S2471" i="5"/>
  <c r="J2483" i="5"/>
  <c r="AB2487" i="5"/>
  <c r="G2500" i="5"/>
  <c r="J2337" i="5"/>
  <c r="J2341"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F19" i="6"/>
  <c r="X340" i="5"/>
  <c r="X303" i="5"/>
  <c r="AB23" i="5"/>
  <c r="X28" i="5"/>
  <c r="V111" i="5"/>
  <c r="G111" i="5" s="1"/>
  <c r="AB114" i="5"/>
  <c r="F145" i="5"/>
  <c r="R145" i="5"/>
  <c r="J145" i="5"/>
  <c r="J148" i="5"/>
  <c r="I148" i="5"/>
  <c r="H148" i="5"/>
  <c r="V175" i="5"/>
  <c r="G175" i="5" s="1"/>
  <c r="AB178" i="5"/>
  <c r="AB200" i="5"/>
  <c r="H233" i="5"/>
  <c r="F233" i="5"/>
  <c r="E233" i="5"/>
  <c r="R233" i="5"/>
  <c r="J233" i="5"/>
  <c r="I233" i="5"/>
  <c r="H253" i="5"/>
  <c r="F253" i="5"/>
  <c r="E253" i="5"/>
  <c r="X253" i="5" s="1"/>
  <c r="R253" i="5"/>
  <c r="J253" i="5"/>
  <c r="I253" i="5"/>
  <c r="H285" i="5"/>
  <c r="F285" i="5"/>
  <c r="E285" i="5"/>
  <c r="X285" i="5" s="1"/>
  <c r="R285" i="5"/>
  <c r="J285" i="5"/>
  <c r="I285" i="5"/>
  <c r="AB319" i="5"/>
  <c r="V319" i="5"/>
  <c r="G319" i="5" s="1"/>
  <c r="AB411" i="5"/>
  <c r="AB104" i="5"/>
  <c r="F113" i="5"/>
  <c r="R113" i="5"/>
  <c r="J113" i="5"/>
  <c r="J116" i="5"/>
  <c r="I116" i="5"/>
  <c r="H116" i="5"/>
  <c r="AB136" i="5"/>
  <c r="V143" i="5"/>
  <c r="AB146" i="5"/>
  <c r="AB168" i="5"/>
  <c r="F177" i="5"/>
  <c r="R177" i="5"/>
  <c r="J177" i="5"/>
  <c r="J180" i="5"/>
  <c r="I180" i="5"/>
  <c r="H180" i="5"/>
  <c r="J208" i="5"/>
  <c r="I208" i="5"/>
  <c r="H208" i="5"/>
  <c r="G208" i="5"/>
  <c r="AB239" i="5"/>
  <c r="H269" i="5"/>
  <c r="F269" i="5"/>
  <c r="E269" i="5"/>
  <c r="X269" i="5" s="1"/>
  <c r="R269" i="5"/>
  <c r="J269" i="5"/>
  <c r="I269" i="5"/>
  <c r="R310" i="5"/>
  <c r="H310" i="5"/>
  <c r="I310" i="5"/>
  <c r="F310" i="5"/>
  <c r="E310" i="5"/>
  <c r="J310" i="5"/>
  <c r="AB20" i="5"/>
  <c r="AB28" i="5"/>
  <c r="AB33" i="5"/>
  <c r="AB37" i="5"/>
  <c r="AB41" i="5"/>
  <c r="AB45" i="5"/>
  <c r="AB49"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E113" i="5"/>
  <c r="AB116" i="5"/>
  <c r="H121" i="5"/>
  <c r="V123" i="5"/>
  <c r="G123" i="5" s="1"/>
  <c r="E124" i="5"/>
  <c r="X124" i="5" s="1"/>
  <c r="F125" i="5"/>
  <c r="R125" i="5"/>
  <c r="J125" i="5"/>
  <c r="AB126" i="5"/>
  <c r="J128" i="5"/>
  <c r="I128" i="5"/>
  <c r="H128" i="5"/>
  <c r="AB135" i="5"/>
  <c r="E145" i="5"/>
  <c r="AB148" i="5"/>
  <c r="H153" i="5"/>
  <c r="V155" i="5"/>
  <c r="G155" i="5" s="1"/>
  <c r="E156" i="5"/>
  <c r="X156" i="5" s="1"/>
  <c r="F157" i="5"/>
  <c r="R157" i="5"/>
  <c r="J157" i="5"/>
  <c r="AB158" i="5"/>
  <c r="J160" i="5"/>
  <c r="I160" i="5"/>
  <c r="H160" i="5"/>
  <c r="AB167" i="5"/>
  <c r="E177" i="5"/>
  <c r="X177" i="5" s="1"/>
  <c r="AB180" i="5"/>
  <c r="H185" i="5"/>
  <c r="V187" i="5"/>
  <c r="G187" i="5" s="1"/>
  <c r="F189" i="5"/>
  <c r="R189" i="5"/>
  <c r="J189" i="5"/>
  <c r="AB190" i="5"/>
  <c r="J192" i="5"/>
  <c r="I192" i="5"/>
  <c r="H192" i="5"/>
  <c r="AB199" i="5"/>
  <c r="F217" i="5"/>
  <c r="E217" i="5"/>
  <c r="R217" i="5"/>
  <c r="J217" i="5"/>
  <c r="I217" i="5"/>
  <c r="AB219" i="5"/>
  <c r="G233" i="5"/>
  <c r="H237" i="5"/>
  <c r="F237" i="5"/>
  <c r="E237" i="5"/>
  <c r="X237" i="5" s="1"/>
  <c r="R237" i="5"/>
  <c r="J237" i="5"/>
  <c r="I237" i="5"/>
  <c r="AB243" i="5"/>
  <c r="G253" i="5"/>
  <c r="AB259" i="5"/>
  <c r="G269" i="5"/>
  <c r="AB275" i="5"/>
  <c r="G285" i="5"/>
  <c r="AB291" i="5"/>
  <c r="G310" i="5"/>
  <c r="AB5" i="5"/>
  <c r="AB21" i="5"/>
  <c r="AB34" i="5"/>
  <c r="AB38" i="5"/>
  <c r="AB42" i="5"/>
  <c r="AB46" i="5"/>
  <c r="AB50" i="5"/>
  <c r="G52" i="5"/>
  <c r="AB54" i="5"/>
  <c r="G56" i="5"/>
  <c r="AB58" i="5"/>
  <c r="G60" i="5"/>
  <c r="AB62" i="5"/>
  <c r="G64" i="5"/>
  <c r="AB66" i="5"/>
  <c r="G68" i="5"/>
  <c r="AB70" i="5"/>
  <c r="G72" i="5"/>
  <c r="AB74" i="5"/>
  <c r="G76" i="5"/>
  <c r="AB78" i="5"/>
  <c r="G80" i="5"/>
  <c r="AB82" i="5"/>
  <c r="G84" i="5"/>
  <c r="AB86" i="5"/>
  <c r="G88" i="5"/>
  <c r="AB90" i="5"/>
  <c r="G92" i="5"/>
  <c r="AB94" i="5"/>
  <c r="G96" i="5"/>
  <c r="AB98" i="5"/>
  <c r="V103" i="5"/>
  <c r="G103" i="5" s="1"/>
  <c r="F105" i="5"/>
  <c r="R105" i="5"/>
  <c r="J105" i="5"/>
  <c r="AB106" i="5"/>
  <c r="J108" i="5"/>
  <c r="I108" i="5"/>
  <c r="H108" i="5"/>
  <c r="G113" i="5"/>
  <c r="AB115" i="5"/>
  <c r="F124" i="5"/>
  <c r="AB128" i="5"/>
  <c r="V135" i="5"/>
  <c r="G135" i="5" s="1"/>
  <c r="F137" i="5"/>
  <c r="R137" i="5"/>
  <c r="J137" i="5"/>
  <c r="AB138" i="5"/>
  <c r="J140" i="5"/>
  <c r="I140" i="5"/>
  <c r="H140" i="5"/>
  <c r="G145" i="5"/>
  <c r="AB147" i="5"/>
  <c r="F156" i="5"/>
  <c r="AB160" i="5"/>
  <c r="V167" i="5"/>
  <c r="F169" i="5"/>
  <c r="R169" i="5"/>
  <c r="J169" i="5"/>
  <c r="AB170" i="5"/>
  <c r="J172" i="5"/>
  <c r="I172" i="5"/>
  <c r="H172" i="5"/>
  <c r="G177" i="5"/>
  <c r="AB179" i="5"/>
  <c r="AB192" i="5"/>
  <c r="V199" i="5"/>
  <c r="G199" i="5" s="1"/>
  <c r="F201" i="5"/>
  <c r="R201" i="5"/>
  <c r="J201" i="5"/>
  <c r="AB202" i="5"/>
  <c r="J204" i="5"/>
  <c r="I204" i="5"/>
  <c r="H204" i="5"/>
  <c r="AB208" i="5"/>
  <c r="F209" i="5"/>
  <c r="R209" i="5"/>
  <c r="J209" i="5"/>
  <c r="I209" i="5"/>
  <c r="V219" i="5"/>
  <c r="G219" i="5" s="1"/>
  <c r="R220" i="5"/>
  <c r="J220" i="5"/>
  <c r="I220" i="5"/>
  <c r="H220" i="5"/>
  <c r="G220" i="5"/>
  <c r="H241" i="5"/>
  <c r="F241" i="5"/>
  <c r="E241" i="5"/>
  <c r="R241" i="5"/>
  <c r="J241" i="5"/>
  <c r="I241" i="5"/>
  <c r="H257" i="5"/>
  <c r="F257" i="5"/>
  <c r="E257" i="5"/>
  <c r="X257" i="5" s="1"/>
  <c r="R257" i="5"/>
  <c r="J257" i="5"/>
  <c r="I257" i="5"/>
  <c r="H273" i="5"/>
  <c r="F273" i="5"/>
  <c r="E273" i="5"/>
  <c r="X273" i="5" s="1"/>
  <c r="R273" i="5"/>
  <c r="J273" i="5"/>
  <c r="I273" i="5"/>
  <c r="R322" i="5"/>
  <c r="H322" i="5"/>
  <c r="J322" i="5"/>
  <c r="I322" i="5"/>
  <c r="F322" i="5"/>
  <c r="E322" i="5"/>
  <c r="AB359" i="5"/>
  <c r="E370" i="5"/>
  <c r="X370" i="5" s="1"/>
  <c r="R370" i="5"/>
  <c r="J370" i="5"/>
  <c r="H370" i="5"/>
  <c r="I370" i="5"/>
  <c r="F370" i="5"/>
  <c r="E382" i="5"/>
  <c r="R382" i="5"/>
  <c r="J382" i="5"/>
  <c r="T382" i="5" s="1"/>
  <c r="H382" i="5"/>
  <c r="I382" i="5"/>
  <c r="G382" i="5"/>
  <c r="F382" i="5"/>
  <c r="V115" i="5"/>
  <c r="G115" i="5" s="1"/>
  <c r="AB118" i="5"/>
  <c r="V147" i="5"/>
  <c r="G147" i="5" s="1"/>
  <c r="E148" i="5"/>
  <c r="AB150" i="5"/>
  <c r="J152" i="5"/>
  <c r="I152" i="5"/>
  <c r="H152" i="5"/>
  <c r="AB172" i="5"/>
  <c r="H177" i="5"/>
  <c r="V179" i="5"/>
  <c r="G179" i="5" s="1"/>
  <c r="E180" i="5"/>
  <c r="X180" i="5" s="1"/>
  <c r="F181" i="5"/>
  <c r="R181" i="5"/>
  <c r="J181" i="5"/>
  <c r="AB182" i="5"/>
  <c r="J184" i="5"/>
  <c r="I184" i="5"/>
  <c r="H184" i="5"/>
  <c r="AB204" i="5"/>
  <c r="AB211" i="5"/>
  <c r="AB247" i="5"/>
  <c r="AB263" i="5"/>
  <c r="AB279" i="5"/>
  <c r="AB295" i="5"/>
  <c r="R318" i="5"/>
  <c r="H318" i="5"/>
  <c r="I318" i="5"/>
  <c r="F318" i="5"/>
  <c r="E318" i="5"/>
  <c r="J318" i="5"/>
  <c r="AB327" i="5"/>
  <c r="V327" i="5"/>
  <c r="G327" i="5" s="1"/>
  <c r="E350" i="5"/>
  <c r="X350" i="5" s="1"/>
  <c r="R350" i="5"/>
  <c r="J350" i="5"/>
  <c r="H350" i="5"/>
  <c r="I350" i="5"/>
  <c r="F350" i="5"/>
  <c r="AB357" i="5"/>
  <c r="V357" i="5"/>
  <c r="G357" i="5" s="1"/>
  <c r="H113" i="5"/>
  <c r="F117" i="5"/>
  <c r="R117" i="5"/>
  <c r="J117" i="5"/>
  <c r="X5" i="5"/>
  <c r="J100" i="5"/>
  <c r="I100" i="5"/>
  <c r="H100" i="5"/>
  <c r="G105" i="5"/>
  <c r="I113" i="5"/>
  <c r="F116" i="5"/>
  <c r="E117" i="5"/>
  <c r="AB120" i="5"/>
  <c r="V127" i="5"/>
  <c r="G127" i="5" s="1"/>
  <c r="F129" i="5"/>
  <c r="R129" i="5"/>
  <c r="J129" i="5"/>
  <c r="T129" i="5" s="1"/>
  <c r="AB130" i="5"/>
  <c r="J132" i="5"/>
  <c r="I132" i="5"/>
  <c r="H132" i="5"/>
  <c r="G137" i="5"/>
  <c r="I145" i="5"/>
  <c r="F148" i="5"/>
  <c r="AB152" i="5"/>
  <c r="V159" i="5"/>
  <c r="G159" i="5" s="1"/>
  <c r="F161" i="5"/>
  <c r="R161" i="5"/>
  <c r="J161" i="5"/>
  <c r="AB162" i="5"/>
  <c r="J164" i="5"/>
  <c r="I164" i="5"/>
  <c r="H164" i="5"/>
  <c r="G169" i="5"/>
  <c r="I177" i="5"/>
  <c r="F180" i="5"/>
  <c r="E181" i="5"/>
  <c r="AB184" i="5"/>
  <c r="V191" i="5"/>
  <c r="G191" i="5" s="1"/>
  <c r="AB194" i="5"/>
  <c r="J196" i="5"/>
  <c r="I196" i="5"/>
  <c r="H196" i="5"/>
  <c r="G201" i="5"/>
  <c r="F205" i="5"/>
  <c r="R205" i="5"/>
  <c r="J205" i="5"/>
  <c r="I205" i="5"/>
  <c r="E208" i="5"/>
  <c r="X208" i="5" s="1"/>
  <c r="G209" i="5"/>
  <c r="V211" i="5"/>
  <c r="R212" i="5"/>
  <c r="J212" i="5"/>
  <c r="I212" i="5"/>
  <c r="H212" i="5"/>
  <c r="G212" i="5"/>
  <c r="F221" i="5"/>
  <c r="E221" i="5"/>
  <c r="X221" i="5" s="1"/>
  <c r="R221" i="5"/>
  <c r="J221" i="5"/>
  <c r="I221" i="5"/>
  <c r="AB223" i="5"/>
  <c r="H245" i="5"/>
  <c r="F245" i="5"/>
  <c r="E245" i="5"/>
  <c r="R245" i="5"/>
  <c r="J245" i="5"/>
  <c r="I245" i="5"/>
  <c r="H277" i="5"/>
  <c r="F277" i="5"/>
  <c r="E277" i="5"/>
  <c r="R277" i="5"/>
  <c r="J277" i="5"/>
  <c r="I277" i="5"/>
  <c r="H293" i="5"/>
  <c r="F293" i="5"/>
  <c r="E293" i="5"/>
  <c r="X293" i="5" s="1"/>
  <c r="R293" i="5"/>
  <c r="J293" i="5"/>
  <c r="I293" i="5"/>
  <c r="R306" i="5"/>
  <c r="H306" i="5"/>
  <c r="J306" i="5"/>
  <c r="I306" i="5"/>
  <c r="F306" i="5"/>
  <c r="E306" i="5"/>
  <c r="X306" i="5" s="1"/>
  <c r="G318" i="5"/>
  <c r="AB407" i="5"/>
  <c r="AB108" i="5"/>
  <c r="E116" i="5"/>
  <c r="X116" i="5" s="1"/>
  <c r="J120" i="5"/>
  <c r="I120" i="5"/>
  <c r="H120" i="5"/>
  <c r="AB140" i="5"/>
  <c r="H145" i="5"/>
  <c r="F149" i="5"/>
  <c r="R149" i="5"/>
  <c r="J149" i="5"/>
  <c r="AB19" i="5"/>
  <c r="AB27" i="5"/>
  <c r="X24" i="5"/>
  <c r="X31" i="5"/>
  <c r="AB35" i="5"/>
  <c r="AB39" i="5"/>
  <c r="AB43" i="5"/>
  <c r="AB47" i="5"/>
  <c r="AB51" i="5"/>
  <c r="AB55" i="5"/>
  <c r="AB59" i="5"/>
  <c r="AB63" i="5"/>
  <c r="AB67" i="5"/>
  <c r="AB71" i="5"/>
  <c r="AB75" i="5"/>
  <c r="AB79" i="5"/>
  <c r="AB83" i="5"/>
  <c r="AB87" i="5"/>
  <c r="AB91" i="5"/>
  <c r="AB95" i="5"/>
  <c r="AB99" i="5"/>
  <c r="AB100" i="5"/>
  <c r="H105" i="5"/>
  <c r="V107" i="5"/>
  <c r="G107" i="5" s="1"/>
  <c r="E108" i="5"/>
  <c r="X108" i="5" s="1"/>
  <c r="F109" i="5"/>
  <c r="R109" i="5"/>
  <c r="J109" i="5"/>
  <c r="AB110" i="5"/>
  <c r="J112" i="5"/>
  <c r="I112" i="5"/>
  <c r="H112" i="5"/>
  <c r="G116" i="5"/>
  <c r="G117" i="5"/>
  <c r="AB119" i="5"/>
  <c r="E129" i="5"/>
  <c r="AB132" i="5"/>
  <c r="H137" i="5"/>
  <c r="V139" i="5"/>
  <c r="G139" i="5" s="1"/>
  <c r="E140" i="5"/>
  <c r="X140" i="5" s="1"/>
  <c r="F141" i="5"/>
  <c r="R141" i="5"/>
  <c r="J141" i="5"/>
  <c r="AB142" i="5"/>
  <c r="J144" i="5"/>
  <c r="I144" i="5"/>
  <c r="H144" i="5"/>
  <c r="G148" i="5"/>
  <c r="G149" i="5"/>
  <c r="AB151" i="5"/>
  <c r="E161" i="5"/>
  <c r="AB164" i="5"/>
  <c r="H169" i="5"/>
  <c r="V171" i="5"/>
  <c r="G171" i="5" s="1"/>
  <c r="E172" i="5"/>
  <c r="X172" i="5" s="1"/>
  <c r="F173" i="5"/>
  <c r="R173" i="5"/>
  <c r="J173" i="5"/>
  <c r="AB174" i="5"/>
  <c r="J176" i="5"/>
  <c r="I176" i="5"/>
  <c r="H176" i="5"/>
  <c r="G180" i="5"/>
  <c r="G181" i="5"/>
  <c r="AB183" i="5"/>
  <c r="AB196" i="5"/>
  <c r="H201" i="5"/>
  <c r="V203" i="5"/>
  <c r="G203" i="5" s="1"/>
  <c r="E204" i="5"/>
  <c r="X204" i="5" s="1"/>
  <c r="E205" i="5"/>
  <c r="AB207" i="5"/>
  <c r="F208" i="5"/>
  <c r="H209" i="5"/>
  <c r="G221" i="5"/>
  <c r="AB227" i="5"/>
  <c r="G245" i="5"/>
  <c r="AB251" i="5"/>
  <c r="AB267" i="5"/>
  <c r="G277" i="5"/>
  <c r="AB283" i="5"/>
  <c r="G293" i="5"/>
  <c r="AB299" i="5"/>
  <c r="AB302" i="5"/>
  <c r="AB311" i="5"/>
  <c r="V311" i="5"/>
  <c r="G311" i="5" s="1"/>
  <c r="R330" i="5"/>
  <c r="H330" i="5"/>
  <c r="J330" i="5"/>
  <c r="I330" i="5"/>
  <c r="F330" i="5"/>
  <c r="E330" i="5"/>
  <c r="E383" i="5"/>
  <c r="X383" i="5" s="1"/>
  <c r="J383" i="5"/>
  <c r="R383" i="5"/>
  <c r="I383" i="5"/>
  <c r="H383" i="5"/>
  <c r="F383" i="5"/>
  <c r="AB401" i="5"/>
  <c r="V401" i="5"/>
  <c r="G401" i="5" s="1"/>
  <c r="AB30" i="5"/>
  <c r="AB25" i="5"/>
  <c r="AB36" i="5"/>
  <c r="AB44"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V99" i="5"/>
  <c r="AB112" i="5"/>
  <c r="R116" i="5"/>
  <c r="V119" i="5"/>
  <c r="G119" i="5" s="1"/>
  <c r="E120" i="5"/>
  <c r="AB122" i="5"/>
  <c r="AB144" i="5"/>
  <c r="R148" i="5"/>
  <c r="H149" i="5"/>
  <c r="V151" i="5"/>
  <c r="E152" i="5"/>
  <c r="X152" i="5" s="1"/>
  <c r="F153" i="5"/>
  <c r="R153" i="5"/>
  <c r="J153" i="5"/>
  <c r="AB154" i="5"/>
  <c r="J156" i="5"/>
  <c r="I156" i="5"/>
  <c r="H156" i="5"/>
  <c r="AB176" i="5"/>
  <c r="R180" i="5"/>
  <c r="H181" i="5"/>
  <c r="V183" i="5"/>
  <c r="G183" i="5" s="1"/>
  <c r="E184" i="5"/>
  <c r="X184" i="5" s="1"/>
  <c r="F185" i="5"/>
  <c r="R185" i="5"/>
  <c r="J185" i="5"/>
  <c r="AB186" i="5"/>
  <c r="V207" i="5"/>
  <c r="R208" i="5"/>
  <c r="F213" i="5"/>
  <c r="E213" i="5"/>
  <c r="R213" i="5"/>
  <c r="J213" i="5"/>
  <c r="I213" i="5"/>
  <c r="AB215" i="5"/>
  <c r="H225" i="5"/>
  <c r="F225" i="5"/>
  <c r="E225" i="5"/>
  <c r="R225" i="5"/>
  <c r="J225" i="5"/>
  <c r="I225" i="5"/>
  <c r="AB231" i="5"/>
  <c r="H249" i="5"/>
  <c r="F249" i="5"/>
  <c r="E249" i="5"/>
  <c r="R249" i="5"/>
  <c r="J249" i="5"/>
  <c r="I249" i="5"/>
  <c r="H265" i="5"/>
  <c r="F265" i="5"/>
  <c r="E265" i="5"/>
  <c r="X265" i="5" s="1"/>
  <c r="R265" i="5"/>
  <c r="J265" i="5"/>
  <c r="I265" i="5"/>
  <c r="H281" i="5"/>
  <c r="F281" i="5"/>
  <c r="E281" i="5"/>
  <c r="R281" i="5"/>
  <c r="J281" i="5"/>
  <c r="I281" i="5"/>
  <c r="H297" i="5"/>
  <c r="F297" i="5"/>
  <c r="E297" i="5"/>
  <c r="X297" i="5" s="1"/>
  <c r="R297" i="5"/>
  <c r="J297" i="5"/>
  <c r="I297" i="5"/>
  <c r="R326" i="5"/>
  <c r="H326" i="5"/>
  <c r="I326" i="5"/>
  <c r="F326" i="5"/>
  <c r="E326" i="5"/>
  <c r="J326" i="5"/>
  <c r="V338" i="5"/>
  <c r="G338" i="5" s="1"/>
  <c r="E351" i="5"/>
  <c r="X351" i="5" s="1"/>
  <c r="J351" i="5"/>
  <c r="R351" i="5"/>
  <c r="I351" i="5"/>
  <c r="H351" i="5"/>
  <c r="F351" i="5"/>
  <c r="AB360" i="5"/>
  <c r="I469" i="5"/>
  <c r="H469" i="5"/>
  <c r="F469" i="5"/>
  <c r="E469" i="5"/>
  <c r="X469" i="5" s="1"/>
  <c r="R469" i="5"/>
  <c r="J469" i="5"/>
  <c r="I493" i="5"/>
  <c r="H493" i="5"/>
  <c r="E493" i="5"/>
  <c r="X493" i="5" s="1"/>
  <c r="R493" i="5"/>
  <c r="J493" i="5"/>
  <c r="G493" i="5"/>
  <c r="F493" i="5"/>
  <c r="AB32" i="5"/>
  <c r="AB40" i="5"/>
  <c r="AB48" i="5"/>
  <c r="J55" i="5"/>
  <c r="H55" i="5"/>
  <c r="F55" i="5"/>
  <c r="J59" i="5"/>
  <c r="H59" i="5"/>
  <c r="F59" i="5"/>
  <c r="J60" i="5"/>
  <c r="H60" i="5"/>
  <c r="J63" i="5"/>
  <c r="H63" i="5"/>
  <c r="F63" i="5"/>
  <c r="J64" i="5"/>
  <c r="H64" i="5"/>
  <c r="J67" i="5"/>
  <c r="H67" i="5"/>
  <c r="F67" i="5"/>
  <c r="J68" i="5"/>
  <c r="H68" i="5"/>
  <c r="J71" i="5"/>
  <c r="T71" i="5" s="1"/>
  <c r="H71" i="5"/>
  <c r="F71" i="5"/>
  <c r="J72" i="5"/>
  <c r="H72" i="5"/>
  <c r="AB76" i="5"/>
  <c r="J79" i="5"/>
  <c r="H79" i="5"/>
  <c r="F79" i="5"/>
  <c r="J80" i="5"/>
  <c r="H80" i="5"/>
  <c r="AB84" i="5"/>
  <c r="J87" i="5"/>
  <c r="H87" i="5"/>
  <c r="F87" i="5"/>
  <c r="J88" i="5"/>
  <c r="H88" i="5"/>
  <c r="AB92" i="5"/>
  <c r="AB96" i="5"/>
  <c r="H117" i="5"/>
  <c r="F121" i="5"/>
  <c r="R121" i="5"/>
  <c r="J121" i="5"/>
  <c r="J124" i="5"/>
  <c r="I124" i="5"/>
  <c r="H124" i="5"/>
  <c r="X29" i="5"/>
  <c r="X35" i="5"/>
  <c r="X39" i="5"/>
  <c r="X51" i="5"/>
  <c r="E55" i="5"/>
  <c r="X55" i="5" s="1"/>
  <c r="E59" i="5"/>
  <c r="X59" i="5" s="1"/>
  <c r="E63" i="5"/>
  <c r="X63" i="5" s="1"/>
  <c r="E67" i="5"/>
  <c r="X67" i="5" s="1"/>
  <c r="E71" i="5"/>
  <c r="X71" i="5" s="1"/>
  <c r="E75" i="5"/>
  <c r="E79" i="5"/>
  <c r="X79" i="5" s="1"/>
  <c r="E83" i="5"/>
  <c r="X83" i="5" s="1"/>
  <c r="E87" i="5"/>
  <c r="X87" i="5" s="1"/>
  <c r="E91" i="5"/>
  <c r="E95" i="5"/>
  <c r="E100" i="5"/>
  <c r="X100" i="5" s="1"/>
  <c r="R101" i="5"/>
  <c r="J101" i="5"/>
  <c r="AB102" i="5"/>
  <c r="J104" i="5"/>
  <c r="I104" i="5"/>
  <c r="H104" i="5"/>
  <c r="G108" i="5"/>
  <c r="G109" i="5"/>
  <c r="AB111" i="5"/>
  <c r="I117" i="5"/>
  <c r="F120" i="5"/>
  <c r="E121" i="5"/>
  <c r="AB124" i="5"/>
  <c r="R128" i="5"/>
  <c r="H129" i="5"/>
  <c r="V131" i="5"/>
  <c r="G131" i="5" s="1"/>
  <c r="E132" i="5"/>
  <c r="X132" i="5" s="1"/>
  <c r="F133" i="5"/>
  <c r="R133" i="5"/>
  <c r="J133" i="5"/>
  <c r="AB134" i="5"/>
  <c r="J136" i="5"/>
  <c r="I136" i="5"/>
  <c r="H136" i="5"/>
  <c r="G140" i="5"/>
  <c r="G141" i="5"/>
  <c r="AB143" i="5"/>
  <c r="I149" i="5"/>
  <c r="F152" i="5"/>
  <c r="E153" i="5"/>
  <c r="AB156" i="5"/>
  <c r="R160" i="5"/>
  <c r="H161" i="5"/>
  <c r="V163" i="5"/>
  <c r="E164" i="5"/>
  <c r="F165" i="5"/>
  <c r="R165" i="5"/>
  <c r="J165" i="5"/>
  <c r="AB166" i="5"/>
  <c r="J168" i="5"/>
  <c r="I168" i="5"/>
  <c r="H168" i="5"/>
  <c r="G172" i="5"/>
  <c r="G173" i="5"/>
  <c r="AB175" i="5"/>
  <c r="I181" i="5"/>
  <c r="F184" i="5"/>
  <c r="E185" i="5"/>
  <c r="AB188" i="5"/>
  <c r="R192" i="5"/>
  <c r="V195" i="5"/>
  <c r="E196" i="5"/>
  <c r="X196" i="5" s="1"/>
  <c r="F197" i="5"/>
  <c r="R197" i="5"/>
  <c r="J197" i="5"/>
  <c r="AB198" i="5"/>
  <c r="J200" i="5"/>
  <c r="G204" i="5"/>
  <c r="H205" i="5"/>
  <c r="G213" i="5"/>
  <c r="V215" i="5"/>
  <c r="G215" i="5" s="1"/>
  <c r="R216" i="5"/>
  <c r="J216" i="5"/>
  <c r="I216" i="5"/>
  <c r="H216" i="5"/>
  <c r="G216" i="5"/>
  <c r="E220" i="5"/>
  <c r="G225" i="5"/>
  <c r="H229" i="5"/>
  <c r="F229" i="5"/>
  <c r="E229" i="5"/>
  <c r="R229" i="5"/>
  <c r="J229" i="5"/>
  <c r="I229" i="5"/>
  <c r="AB235" i="5"/>
  <c r="G249" i="5"/>
  <c r="AB255" i="5"/>
  <c r="G265" i="5"/>
  <c r="AB271" i="5"/>
  <c r="G281" i="5"/>
  <c r="AB287" i="5"/>
  <c r="G297" i="5"/>
  <c r="R314" i="5"/>
  <c r="H314" i="5"/>
  <c r="J314" i="5"/>
  <c r="T314" i="5" s="1"/>
  <c r="I314" i="5"/>
  <c r="F314" i="5"/>
  <c r="E314" i="5"/>
  <c r="G326" i="5"/>
  <c r="E334" i="5"/>
  <c r="R334" i="5"/>
  <c r="H334" i="5"/>
  <c r="J334" i="5"/>
  <c r="I334" i="5"/>
  <c r="F334" i="5"/>
  <c r="V358" i="5"/>
  <c r="G358" i="5" s="1"/>
  <c r="G232" i="5"/>
  <c r="I309" i="5"/>
  <c r="F309" i="5"/>
  <c r="I317" i="5"/>
  <c r="F317" i="5"/>
  <c r="I325" i="5"/>
  <c r="F325" i="5"/>
  <c r="E331" i="5"/>
  <c r="X331" i="5" s="1"/>
  <c r="J331" i="5"/>
  <c r="AB335" i="5"/>
  <c r="E342" i="5"/>
  <c r="X342" i="5" s="1"/>
  <c r="R342" i="5"/>
  <c r="J342" i="5"/>
  <c r="H342" i="5"/>
  <c r="E343" i="5"/>
  <c r="X343" i="5" s="1"/>
  <c r="J343" i="5"/>
  <c r="AB349" i="5"/>
  <c r="V349" i="5"/>
  <c r="G349" i="5" s="1"/>
  <c r="I367" i="5"/>
  <c r="AB372" i="5"/>
  <c r="V374" i="5"/>
  <c r="E375" i="5"/>
  <c r="J375" i="5"/>
  <c r="H379" i="5"/>
  <c r="AB381" i="5"/>
  <c r="V381" i="5"/>
  <c r="AB384" i="5"/>
  <c r="R470" i="5"/>
  <c r="J470" i="5"/>
  <c r="I470" i="5"/>
  <c r="H470" i="5"/>
  <c r="G470" i="5"/>
  <c r="F470" i="5"/>
  <c r="E470" i="5"/>
  <c r="X470" i="5" s="1"/>
  <c r="R498" i="5"/>
  <c r="J498" i="5"/>
  <c r="I498" i="5"/>
  <c r="H498" i="5"/>
  <c r="F498" i="5"/>
  <c r="E498" i="5"/>
  <c r="X498" i="5" s="1"/>
  <c r="R530" i="5"/>
  <c r="J530" i="5"/>
  <c r="I530" i="5"/>
  <c r="H530" i="5"/>
  <c r="F530" i="5"/>
  <c r="E530" i="5"/>
  <c r="X530" i="5" s="1"/>
  <c r="G224" i="5"/>
  <c r="G228" i="5"/>
  <c r="G236" i="5"/>
  <c r="G240" i="5"/>
  <c r="AB212" i="5"/>
  <c r="AB216" i="5"/>
  <c r="AB220" i="5"/>
  <c r="V223" i="5"/>
  <c r="H224" i="5"/>
  <c r="AB224" i="5"/>
  <c r="V227" i="5"/>
  <c r="G227" i="5" s="1"/>
  <c r="H228" i="5"/>
  <c r="AB228" i="5"/>
  <c r="V231" i="5"/>
  <c r="H232" i="5"/>
  <c r="AB232" i="5"/>
  <c r="V235" i="5"/>
  <c r="G235" i="5" s="1"/>
  <c r="H236" i="5"/>
  <c r="AB236" i="5"/>
  <c r="V239" i="5"/>
  <c r="G239" i="5" s="1"/>
  <c r="H240" i="5"/>
  <c r="AB240" i="5"/>
  <c r="V243" i="5"/>
  <c r="G243" i="5" s="1"/>
  <c r="H244" i="5"/>
  <c r="AB244" i="5"/>
  <c r="V247" i="5"/>
  <c r="G247" i="5" s="1"/>
  <c r="H248" i="5"/>
  <c r="AB248" i="5"/>
  <c r="V251" i="5"/>
  <c r="G251" i="5" s="1"/>
  <c r="H252" i="5"/>
  <c r="AB252" i="5"/>
  <c r="V255" i="5"/>
  <c r="H256" i="5"/>
  <c r="AB256" i="5"/>
  <c r="V259" i="5"/>
  <c r="G259" i="5" s="1"/>
  <c r="H260" i="5"/>
  <c r="AB260" i="5"/>
  <c r="V263" i="5"/>
  <c r="AB264" i="5"/>
  <c r="V267" i="5"/>
  <c r="G267" i="5" s="1"/>
  <c r="H268" i="5"/>
  <c r="AB268" i="5"/>
  <c r="V271" i="5"/>
  <c r="G271" i="5" s="1"/>
  <c r="H272" i="5"/>
  <c r="AB272" i="5"/>
  <c r="V275" i="5"/>
  <c r="G275" i="5" s="1"/>
  <c r="AB276" i="5"/>
  <c r="V279" i="5"/>
  <c r="G279" i="5" s="1"/>
  <c r="AB280" i="5"/>
  <c r="V283" i="5"/>
  <c r="G283" i="5" s="1"/>
  <c r="H284" i="5"/>
  <c r="AB284" i="5"/>
  <c r="V287" i="5"/>
  <c r="H288" i="5"/>
  <c r="AB288" i="5"/>
  <c r="V291" i="5"/>
  <c r="G291" i="5" s="1"/>
  <c r="AB292" i="5"/>
  <c r="V295" i="5"/>
  <c r="AB296" i="5"/>
  <c r="V299" i="5"/>
  <c r="G299" i="5" s="1"/>
  <c r="H300" i="5"/>
  <c r="AB300" i="5"/>
  <c r="R301" i="5"/>
  <c r="R303" i="5"/>
  <c r="V307" i="5"/>
  <c r="I308" i="5"/>
  <c r="E309" i="5"/>
  <c r="AB309" i="5"/>
  <c r="V315" i="5"/>
  <c r="I316" i="5"/>
  <c r="E317" i="5"/>
  <c r="AB317" i="5"/>
  <c r="V323" i="5"/>
  <c r="I324" i="5"/>
  <c r="E325" i="5"/>
  <c r="AB325" i="5"/>
  <c r="AB331" i="5"/>
  <c r="G334" i="5"/>
  <c r="G335" i="5"/>
  <c r="I336" i="5"/>
  <c r="G336" i="5"/>
  <c r="AB342" i="5"/>
  <c r="AB352" i="5"/>
  <c r="V354" i="5"/>
  <c r="E355" i="5"/>
  <c r="J355" i="5"/>
  <c r="H359" i="5"/>
  <c r="AB361" i="5"/>
  <c r="V361" i="5"/>
  <c r="G370" i="5"/>
  <c r="AB374" i="5"/>
  <c r="AB388" i="5"/>
  <c r="R458" i="5"/>
  <c r="G458" i="5"/>
  <c r="F458" i="5"/>
  <c r="E458" i="5"/>
  <c r="X458" i="5" s="1"/>
  <c r="J458" i="5"/>
  <c r="I458" i="5"/>
  <c r="H458" i="5"/>
  <c r="I224" i="5"/>
  <c r="I228" i="5"/>
  <c r="I232" i="5"/>
  <c r="I236" i="5"/>
  <c r="I240" i="5"/>
  <c r="I244" i="5"/>
  <c r="I248" i="5"/>
  <c r="I252" i="5"/>
  <c r="I256" i="5"/>
  <c r="I260" i="5"/>
  <c r="I268" i="5"/>
  <c r="I272" i="5"/>
  <c r="I284" i="5"/>
  <c r="I288" i="5"/>
  <c r="I296" i="5"/>
  <c r="I300" i="5"/>
  <c r="AB304" i="5"/>
  <c r="G306" i="5"/>
  <c r="G309" i="5"/>
  <c r="AB312" i="5"/>
  <c r="G314" i="5"/>
  <c r="G317" i="5"/>
  <c r="AB320" i="5"/>
  <c r="G322" i="5"/>
  <c r="G325" i="5"/>
  <c r="AB328" i="5"/>
  <c r="G330" i="5"/>
  <c r="G331" i="5"/>
  <c r="I332" i="5"/>
  <c r="G332" i="5"/>
  <c r="F335" i="5"/>
  <c r="AB341" i="5"/>
  <c r="V341" i="5"/>
  <c r="G350" i="5"/>
  <c r="I359" i="5"/>
  <c r="F362" i="5"/>
  <c r="V366" i="5"/>
  <c r="E367" i="5"/>
  <c r="X367" i="5" s="1"/>
  <c r="J367" i="5"/>
  <c r="AB373" i="5"/>
  <c r="V373" i="5"/>
  <c r="AB385" i="5"/>
  <c r="V385" i="5"/>
  <c r="F386" i="5"/>
  <c r="AB392" i="5"/>
  <c r="E398" i="5"/>
  <c r="X398" i="5" s="1"/>
  <c r="R398" i="5"/>
  <c r="J398" i="5"/>
  <c r="H398" i="5"/>
  <c r="E463" i="5"/>
  <c r="X463" i="5" s="1"/>
  <c r="I463" i="5"/>
  <c r="H463" i="5"/>
  <c r="G463" i="5"/>
  <c r="F463" i="5"/>
  <c r="R463" i="5"/>
  <c r="J463" i="5"/>
  <c r="I477" i="5"/>
  <c r="H477" i="5"/>
  <c r="E477" i="5"/>
  <c r="X477" i="5" s="1"/>
  <c r="R477" i="5"/>
  <c r="J477" i="5"/>
  <c r="G477" i="5"/>
  <c r="F477" i="5"/>
  <c r="J224" i="5"/>
  <c r="J228" i="5"/>
  <c r="J232" i="5"/>
  <c r="J236" i="5"/>
  <c r="J240" i="5"/>
  <c r="J244" i="5"/>
  <c r="J248" i="5"/>
  <c r="J252" i="5"/>
  <c r="J256" i="5"/>
  <c r="J268" i="5"/>
  <c r="J272" i="5"/>
  <c r="J284" i="5"/>
  <c r="J288" i="5"/>
  <c r="J300" i="5"/>
  <c r="H309" i="5"/>
  <c r="H317" i="5"/>
  <c r="H325" i="5"/>
  <c r="F331" i="5"/>
  <c r="AB332" i="5"/>
  <c r="H335" i="5"/>
  <c r="F342" i="5"/>
  <c r="AB344" i="5"/>
  <c r="E346" i="5"/>
  <c r="R346" i="5"/>
  <c r="J346" i="5"/>
  <c r="H346" i="5"/>
  <c r="E347" i="5"/>
  <c r="X347" i="5" s="1"/>
  <c r="J347" i="5"/>
  <c r="AB353" i="5"/>
  <c r="V353" i="5"/>
  <c r="G353" i="5" s="1"/>
  <c r="G362" i="5"/>
  <c r="F363" i="5"/>
  <c r="AB366" i="5"/>
  <c r="AB376" i="5"/>
  <c r="E378" i="5"/>
  <c r="X378" i="5" s="1"/>
  <c r="E379" i="5"/>
  <c r="X379" i="5" s="1"/>
  <c r="J379" i="5"/>
  <c r="G386" i="5"/>
  <c r="AB389" i="5"/>
  <c r="V389" i="5"/>
  <c r="AB396" i="5"/>
  <c r="R482" i="5"/>
  <c r="J482" i="5"/>
  <c r="I482" i="5"/>
  <c r="H482" i="5"/>
  <c r="F482" i="5"/>
  <c r="E482" i="5"/>
  <c r="I509" i="5"/>
  <c r="H509" i="5"/>
  <c r="E509" i="5"/>
  <c r="X509" i="5" s="1"/>
  <c r="R509" i="5"/>
  <c r="J509" i="5"/>
  <c r="G509" i="5"/>
  <c r="F509" i="5"/>
  <c r="I541" i="5"/>
  <c r="H541" i="5"/>
  <c r="E541" i="5"/>
  <c r="R541" i="5"/>
  <c r="J541" i="5"/>
  <c r="G541" i="5"/>
  <c r="F541" i="5"/>
  <c r="J309" i="5"/>
  <c r="I313" i="5"/>
  <c r="J317" i="5"/>
  <c r="I321" i="5"/>
  <c r="F321" i="5"/>
  <c r="J325" i="5"/>
  <c r="H331" i="5"/>
  <c r="I335" i="5"/>
  <c r="R337" i="5"/>
  <c r="I337" i="5"/>
  <c r="F337" i="5"/>
  <c r="AB337" i="5"/>
  <c r="G342" i="5"/>
  <c r="F343" i="5"/>
  <c r="E359" i="5"/>
  <c r="J359" i="5"/>
  <c r="H363" i="5"/>
  <c r="AB365" i="5"/>
  <c r="V365" i="5"/>
  <c r="AB393" i="5"/>
  <c r="V393" i="5"/>
  <c r="AB400" i="5"/>
  <c r="AB415" i="5"/>
  <c r="R514" i="5"/>
  <c r="J514" i="5"/>
  <c r="I514" i="5"/>
  <c r="H514" i="5"/>
  <c r="F514" i="5"/>
  <c r="E514" i="5"/>
  <c r="X514" i="5" s="1"/>
  <c r="G301" i="5"/>
  <c r="F303" i="5"/>
  <c r="R309" i="5"/>
  <c r="I312" i="5"/>
  <c r="R317" i="5"/>
  <c r="I320" i="5"/>
  <c r="E321" i="5"/>
  <c r="R325" i="5"/>
  <c r="I328" i="5"/>
  <c r="I331" i="5"/>
  <c r="F332" i="5"/>
  <c r="AB333" i="5"/>
  <c r="E337" i="5"/>
  <c r="AB338" i="5"/>
  <c r="V339" i="5"/>
  <c r="G339" i="5" s="1"/>
  <c r="I342" i="5"/>
  <c r="H343" i="5"/>
  <c r="AB345" i="5"/>
  <c r="V345" i="5"/>
  <c r="F355" i="5"/>
  <c r="AB358" i="5"/>
  <c r="AB368" i="5"/>
  <c r="E371" i="5"/>
  <c r="X371" i="5" s="1"/>
  <c r="J371" i="5"/>
  <c r="H375" i="5"/>
  <c r="AB377" i="5"/>
  <c r="V377" i="5"/>
  <c r="AB397" i="5"/>
  <c r="V397" i="5"/>
  <c r="F398" i="5"/>
  <c r="AB404" i="5"/>
  <c r="AB408" i="5"/>
  <c r="E335" i="5"/>
  <c r="J335" i="5"/>
  <c r="R343" i="5"/>
  <c r="AB350" i="5"/>
  <c r="AB351" i="5"/>
  <c r="E362" i="5"/>
  <c r="R362" i="5"/>
  <c r="J362" i="5"/>
  <c r="H362" i="5"/>
  <c r="E363" i="5"/>
  <c r="X363" i="5" s="1"/>
  <c r="J363" i="5"/>
  <c r="AB369" i="5"/>
  <c r="V369" i="5"/>
  <c r="G369" i="5" s="1"/>
  <c r="E386" i="5"/>
  <c r="R386" i="5"/>
  <c r="J386" i="5"/>
  <c r="H386" i="5"/>
  <c r="AB405" i="5"/>
  <c r="V405" i="5"/>
  <c r="G405" i="5" s="1"/>
  <c r="I525" i="5"/>
  <c r="H525" i="5"/>
  <c r="E525" i="5"/>
  <c r="X525" i="5" s="1"/>
  <c r="R525" i="5"/>
  <c r="J525" i="5"/>
  <c r="G525" i="5"/>
  <c r="F525" i="5"/>
  <c r="J387" i="5"/>
  <c r="J391" i="5"/>
  <c r="J395" i="5"/>
  <c r="J399" i="5"/>
  <c r="J403" i="5"/>
  <c r="J407" i="5"/>
  <c r="V409" i="5"/>
  <c r="J411" i="5"/>
  <c r="V413" i="5"/>
  <c r="J415" i="5"/>
  <c r="V417" i="5"/>
  <c r="J419" i="5"/>
  <c r="V421" i="5"/>
  <c r="J423" i="5"/>
  <c r="V425" i="5"/>
  <c r="J427" i="5"/>
  <c r="V429" i="5"/>
  <c r="J431" i="5"/>
  <c r="V433" i="5"/>
  <c r="J435" i="5"/>
  <c r="V437" i="5"/>
  <c r="J439" i="5"/>
  <c r="V441" i="5"/>
  <c r="H442" i="5"/>
  <c r="J443" i="5"/>
  <c r="V445" i="5"/>
  <c r="J447" i="5"/>
  <c r="V449" i="5"/>
  <c r="H450" i="5"/>
  <c r="J451" i="5"/>
  <c r="V453" i="5"/>
  <c r="H454" i="5"/>
  <c r="J455" i="5"/>
  <c r="V457" i="5"/>
  <c r="H460" i="5"/>
  <c r="AB465" i="5"/>
  <c r="G469" i="5"/>
  <c r="AB473" i="5"/>
  <c r="F475" i="5"/>
  <c r="E486" i="5"/>
  <c r="X486" i="5" s="1"/>
  <c r="F491" i="5"/>
  <c r="E502" i="5"/>
  <c r="F507" i="5"/>
  <c r="E518" i="5"/>
  <c r="X518" i="5" s="1"/>
  <c r="E534" i="5"/>
  <c r="F539" i="5"/>
  <c r="R546" i="5"/>
  <c r="J546" i="5"/>
  <c r="AB552" i="5"/>
  <c r="V552" i="5"/>
  <c r="E554" i="5"/>
  <c r="AB571" i="5"/>
  <c r="AB581" i="5"/>
  <c r="AB584" i="5"/>
  <c r="V584" i="5"/>
  <c r="AB595" i="5"/>
  <c r="AB596" i="5"/>
  <c r="V596" i="5"/>
  <c r="G596" i="5" s="1"/>
  <c r="H705" i="5"/>
  <c r="R705" i="5"/>
  <c r="J705" i="5"/>
  <c r="I705" i="5"/>
  <c r="F705" i="5"/>
  <c r="E705" i="5"/>
  <c r="X705" i="5" s="1"/>
  <c r="V459" i="5"/>
  <c r="V465" i="5"/>
  <c r="G465" i="5" s="1"/>
  <c r="V473" i="5"/>
  <c r="G473" i="5" s="1"/>
  <c r="V476" i="5"/>
  <c r="AB477" i="5"/>
  <c r="G482" i="5"/>
  <c r="AB482" i="5"/>
  <c r="E483" i="5"/>
  <c r="X483" i="5" s="1"/>
  <c r="I483" i="5"/>
  <c r="V492" i="5"/>
  <c r="G492" i="5" s="1"/>
  <c r="AB493" i="5"/>
  <c r="G498" i="5"/>
  <c r="AB498" i="5"/>
  <c r="E499" i="5"/>
  <c r="X499" i="5" s="1"/>
  <c r="I499" i="5"/>
  <c r="V508" i="5"/>
  <c r="G508" i="5" s="1"/>
  <c r="AB509" i="5"/>
  <c r="F513" i="5"/>
  <c r="G514" i="5"/>
  <c r="AB514" i="5"/>
  <c r="E515" i="5"/>
  <c r="X515" i="5" s="1"/>
  <c r="I515" i="5"/>
  <c r="F518" i="5"/>
  <c r="V524" i="5"/>
  <c r="AB525" i="5"/>
  <c r="F529" i="5"/>
  <c r="G530" i="5"/>
  <c r="AB530" i="5"/>
  <c r="E531" i="5"/>
  <c r="X531" i="5" s="1"/>
  <c r="I531" i="5"/>
  <c r="F534" i="5"/>
  <c r="V540" i="5"/>
  <c r="G540" i="5" s="1"/>
  <c r="AB541" i="5"/>
  <c r="F545" i="5"/>
  <c r="J549" i="5"/>
  <c r="I549" i="5"/>
  <c r="H549" i="5"/>
  <c r="E549" i="5"/>
  <c r="F554" i="5"/>
  <c r="AB557" i="5"/>
  <c r="R558" i="5"/>
  <c r="J558" i="5"/>
  <c r="J565" i="5"/>
  <c r="I565" i="5"/>
  <c r="H565" i="5"/>
  <c r="E565" i="5"/>
  <c r="X565" i="5" s="1"/>
  <c r="AB569" i="5"/>
  <c r="AB572" i="5"/>
  <c r="V572" i="5"/>
  <c r="G572" i="5" s="1"/>
  <c r="J442" i="5"/>
  <c r="J450" i="5"/>
  <c r="J454" i="5"/>
  <c r="J460" i="5"/>
  <c r="V461" i="5"/>
  <c r="G461" i="5" s="1"/>
  <c r="G467" i="5"/>
  <c r="R478" i="5"/>
  <c r="J478" i="5"/>
  <c r="G481" i="5"/>
  <c r="H486" i="5"/>
  <c r="F487" i="5"/>
  <c r="V489" i="5"/>
  <c r="R494" i="5"/>
  <c r="J494" i="5"/>
  <c r="G497" i="5"/>
  <c r="H502" i="5"/>
  <c r="F503" i="5"/>
  <c r="V505" i="5"/>
  <c r="R510" i="5"/>
  <c r="J510" i="5"/>
  <c r="G513" i="5"/>
  <c r="H518" i="5"/>
  <c r="F519" i="5"/>
  <c r="V521" i="5"/>
  <c r="R526" i="5"/>
  <c r="J526" i="5"/>
  <c r="G529" i="5"/>
  <c r="H534" i="5"/>
  <c r="F535" i="5"/>
  <c r="V537" i="5"/>
  <c r="R542" i="5"/>
  <c r="J542" i="5"/>
  <c r="G545" i="5"/>
  <c r="H554" i="5"/>
  <c r="AB579" i="5"/>
  <c r="J585" i="5"/>
  <c r="I585" i="5"/>
  <c r="H585" i="5"/>
  <c r="E585" i="5"/>
  <c r="X585" i="5" s="1"/>
  <c r="G340" i="5"/>
  <c r="G344" i="5"/>
  <c r="G348" i="5"/>
  <c r="G352" i="5"/>
  <c r="G356" i="5"/>
  <c r="G360" i="5"/>
  <c r="G368" i="5"/>
  <c r="G372" i="5"/>
  <c r="G376" i="5"/>
  <c r="G380" i="5"/>
  <c r="G384" i="5"/>
  <c r="G388" i="5"/>
  <c r="G392" i="5"/>
  <c r="G396" i="5"/>
  <c r="G400" i="5"/>
  <c r="G404" i="5"/>
  <c r="G408" i="5"/>
  <c r="G412" i="5"/>
  <c r="G416" i="5"/>
  <c r="G420" i="5"/>
  <c r="G424" i="5"/>
  <c r="G428" i="5"/>
  <c r="G432" i="5"/>
  <c r="G436" i="5"/>
  <c r="G440" i="5"/>
  <c r="R442" i="5"/>
  <c r="G444" i="5"/>
  <c r="G448" i="5"/>
  <c r="R450" i="5"/>
  <c r="G452" i="5"/>
  <c r="R454" i="5"/>
  <c r="G456" i="5"/>
  <c r="H467" i="5"/>
  <c r="V468" i="5"/>
  <c r="G468" i="5" s="1"/>
  <c r="G478" i="5"/>
  <c r="AB478" i="5"/>
  <c r="E479" i="5"/>
  <c r="X479" i="5" s="1"/>
  <c r="I479" i="5"/>
  <c r="J481" i="5"/>
  <c r="AB483" i="5"/>
  <c r="G487" i="5"/>
  <c r="V488" i="5"/>
  <c r="G488" i="5" s="1"/>
  <c r="AB489" i="5"/>
  <c r="G494" i="5"/>
  <c r="AB494" i="5"/>
  <c r="J497" i="5"/>
  <c r="AB499" i="5"/>
  <c r="G503" i="5"/>
  <c r="V504" i="5"/>
  <c r="G504" i="5" s="1"/>
  <c r="AB505" i="5"/>
  <c r="G510" i="5"/>
  <c r="AB510" i="5"/>
  <c r="E511" i="5"/>
  <c r="X511" i="5" s="1"/>
  <c r="I511" i="5"/>
  <c r="J513" i="5"/>
  <c r="AB515" i="5"/>
  <c r="G519" i="5"/>
  <c r="V520" i="5"/>
  <c r="G520" i="5" s="1"/>
  <c r="AB521" i="5"/>
  <c r="G526" i="5"/>
  <c r="AB526" i="5"/>
  <c r="E527" i="5"/>
  <c r="X527" i="5" s="1"/>
  <c r="I527" i="5"/>
  <c r="J529" i="5"/>
  <c r="AB531" i="5"/>
  <c r="G535" i="5"/>
  <c r="V536" i="5"/>
  <c r="G536" i="5" s="1"/>
  <c r="AB537" i="5"/>
  <c r="G542" i="5"/>
  <c r="AB542" i="5"/>
  <c r="E543" i="5"/>
  <c r="X543" i="5" s="1"/>
  <c r="I543" i="5"/>
  <c r="J545" i="5"/>
  <c r="F546" i="5"/>
  <c r="AB547" i="5"/>
  <c r="AB549" i="5"/>
  <c r="R550" i="5"/>
  <c r="J550" i="5"/>
  <c r="AB556" i="5"/>
  <c r="V556" i="5"/>
  <c r="G556" i="5" s="1"/>
  <c r="F557" i="5"/>
  <c r="E558" i="5"/>
  <c r="AB567" i="5"/>
  <c r="F569" i="5"/>
  <c r="AB577" i="5"/>
  <c r="AB580" i="5"/>
  <c r="V580" i="5"/>
  <c r="G580" i="5" s="1"/>
  <c r="H681" i="5"/>
  <c r="R681" i="5"/>
  <c r="J681" i="5"/>
  <c r="I681" i="5"/>
  <c r="F681" i="5"/>
  <c r="E681" i="5"/>
  <c r="X681" i="5" s="1"/>
  <c r="V466" i="5"/>
  <c r="I467" i="5"/>
  <c r="V474" i="5"/>
  <c r="F483" i="5"/>
  <c r="V485" i="5"/>
  <c r="G485" i="5" s="1"/>
  <c r="H487" i="5"/>
  <c r="R490" i="5"/>
  <c r="J490" i="5"/>
  <c r="F499" i="5"/>
  <c r="V501" i="5"/>
  <c r="H503" i="5"/>
  <c r="R506" i="5"/>
  <c r="J506" i="5"/>
  <c r="F515" i="5"/>
  <c r="V517" i="5"/>
  <c r="H519" i="5"/>
  <c r="R522" i="5"/>
  <c r="J522" i="5"/>
  <c r="F531" i="5"/>
  <c r="V533" i="5"/>
  <c r="G533" i="5" s="1"/>
  <c r="H535" i="5"/>
  <c r="R538" i="5"/>
  <c r="J538" i="5"/>
  <c r="V553" i="5"/>
  <c r="G553" i="5" s="1"/>
  <c r="G557" i="5"/>
  <c r="F558" i="5"/>
  <c r="AB561" i="5"/>
  <c r="R562" i="5"/>
  <c r="J562" i="5"/>
  <c r="AB565" i="5"/>
  <c r="AB568" i="5"/>
  <c r="V568" i="5"/>
  <c r="G568" i="5" s="1"/>
  <c r="G569" i="5"/>
  <c r="AB587" i="5"/>
  <c r="F589" i="5"/>
  <c r="H685" i="5"/>
  <c r="R685" i="5"/>
  <c r="J685" i="5"/>
  <c r="I685" i="5"/>
  <c r="F685" i="5"/>
  <c r="E685" i="5"/>
  <c r="X685" i="5" s="1"/>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J467" i="5"/>
  <c r="AB474" i="5"/>
  <c r="E475" i="5"/>
  <c r="X475" i="5" s="1"/>
  <c r="I475" i="5"/>
  <c r="F478" i="5"/>
  <c r="AB479" i="5"/>
  <c r="G483" i="5"/>
  <c r="V484" i="5"/>
  <c r="AB485" i="5"/>
  <c r="G490" i="5"/>
  <c r="AB490" i="5"/>
  <c r="E491" i="5"/>
  <c r="X491" i="5" s="1"/>
  <c r="I491" i="5"/>
  <c r="F494" i="5"/>
  <c r="AB495" i="5"/>
  <c r="G499" i="5"/>
  <c r="V500" i="5"/>
  <c r="G500" i="5" s="1"/>
  <c r="AB501" i="5"/>
  <c r="G506" i="5"/>
  <c r="AB506" i="5"/>
  <c r="E507" i="5"/>
  <c r="X507" i="5" s="1"/>
  <c r="I507" i="5"/>
  <c r="F510" i="5"/>
  <c r="AB511" i="5"/>
  <c r="G515" i="5"/>
  <c r="V516" i="5"/>
  <c r="AB517" i="5"/>
  <c r="G522" i="5"/>
  <c r="AB522" i="5"/>
  <c r="F526" i="5"/>
  <c r="AB527" i="5"/>
  <c r="G531" i="5"/>
  <c r="V532" i="5"/>
  <c r="G532" i="5" s="1"/>
  <c r="AB533" i="5"/>
  <c r="G538" i="5"/>
  <c r="AB538" i="5"/>
  <c r="E539" i="5"/>
  <c r="X539" i="5" s="1"/>
  <c r="I539" i="5"/>
  <c r="F542" i="5"/>
  <c r="AB543" i="5"/>
  <c r="AB548" i="5"/>
  <c r="V548" i="5"/>
  <c r="G548" i="5" s="1"/>
  <c r="F549" i="5"/>
  <c r="H558" i="5"/>
  <c r="AB575" i="5"/>
  <c r="J581" i="5"/>
  <c r="I581" i="5"/>
  <c r="H581" i="5"/>
  <c r="E581" i="5"/>
  <c r="X581" i="5" s="1"/>
  <c r="AB585" i="5"/>
  <c r="AB588" i="5"/>
  <c r="V588" i="5"/>
  <c r="H689" i="5"/>
  <c r="R689" i="5"/>
  <c r="J689" i="5"/>
  <c r="I689" i="5"/>
  <c r="F689" i="5"/>
  <c r="E689" i="5"/>
  <c r="X689" i="5" s="1"/>
  <c r="R467" i="5"/>
  <c r="I481" i="5"/>
  <c r="H481" i="5"/>
  <c r="E481" i="5"/>
  <c r="H483" i="5"/>
  <c r="R486" i="5"/>
  <c r="J486" i="5"/>
  <c r="I497" i="5"/>
  <c r="H497" i="5"/>
  <c r="E497" i="5"/>
  <c r="H499" i="5"/>
  <c r="R502" i="5"/>
  <c r="J502" i="5"/>
  <c r="I513" i="5"/>
  <c r="H513" i="5"/>
  <c r="E513" i="5"/>
  <c r="R518" i="5"/>
  <c r="J518" i="5"/>
  <c r="I529" i="5"/>
  <c r="H529" i="5"/>
  <c r="E529" i="5"/>
  <c r="R534" i="5"/>
  <c r="J534" i="5"/>
  <c r="I545" i="5"/>
  <c r="H545" i="5"/>
  <c r="E545" i="5"/>
  <c r="AB553" i="5"/>
  <c r="R554" i="5"/>
  <c r="J554" i="5"/>
  <c r="AB560" i="5"/>
  <c r="V560" i="5"/>
  <c r="G560" i="5" s="1"/>
  <c r="T563" i="5"/>
  <c r="S563" i="5"/>
  <c r="AB563" i="5"/>
  <c r="J569" i="5"/>
  <c r="I569" i="5"/>
  <c r="H569" i="5"/>
  <c r="E569" i="5"/>
  <c r="X569" i="5" s="1"/>
  <c r="AB573" i="5"/>
  <c r="AB576" i="5"/>
  <c r="V576" i="5"/>
  <c r="G576" i="5" s="1"/>
  <c r="R589" i="5"/>
  <c r="J589" i="5"/>
  <c r="I589" i="5"/>
  <c r="H589" i="5"/>
  <c r="E589" i="5"/>
  <c r="X589" i="5" s="1"/>
  <c r="H697" i="5"/>
  <c r="R697" i="5"/>
  <c r="J697" i="5"/>
  <c r="I697" i="5"/>
  <c r="F697" i="5"/>
  <c r="E697" i="5"/>
  <c r="X697" i="5" s="1"/>
  <c r="V464" i="5"/>
  <c r="G464" i="5" s="1"/>
  <c r="AB464" i="5"/>
  <c r="V472" i="5"/>
  <c r="AB475" i="5"/>
  <c r="V480" i="5"/>
  <c r="G480" i="5" s="1"/>
  <c r="AB481" i="5"/>
  <c r="J483" i="5"/>
  <c r="G486" i="5"/>
  <c r="AB486" i="5"/>
  <c r="E487" i="5"/>
  <c r="I487" i="5"/>
  <c r="AB491" i="5"/>
  <c r="V496" i="5"/>
  <c r="G496" i="5" s="1"/>
  <c r="AB497" i="5"/>
  <c r="J499" i="5"/>
  <c r="G502" i="5"/>
  <c r="AB502" i="5"/>
  <c r="E503" i="5"/>
  <c r="I503" i="5"/>
  <c r="AB507" i="5"/>
  <c r="V512" i="5"/>
  <c r="G512" i="5" s="1"/>
  <c r="AB513" i="5"/>
  <c r="J515" i="5"/>
  <c r="G518" i="5"/>
  <c r="AB518" i="5"/>
  <c r="E519" i="5"/>
  <c r="I519" i="5"/>
  <c r="AB523" i="5"/>
  <c r="V528" i="5"/>
  <c r="G528" i="5" s="1"/>
  <c r="AB529" i="5"/>
  <c r="J531" i="5"/>
  <c r="T531" i="5" s="1"/>
  <c r="G534" i="5"/>
  <c r="AB534" i="5"/>
  <c r="E535" i="5"/>
  <c r="X535" i="5" s="1"/>
  <c r="I535" i="5"/>
  <c r="AB539" i="5"/>
  <c r="V544" i="5"/>
  <c r="AB545" i="5"/>
  <c r="J557" i="5"/>
  <c r="I557" i="5"/>
  <c r="H557" i="5"/>
  <c r="E557" i="5"/>
  <c r="AB564" i="5"/>
  <c r="V564" i="5"/>
  <c r="AB583"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V578" i="5"/>
  <c r="V582" i="5"/>
  <c r="H583" i="5"/>
  <c r="V586" i="5"/>
  <c r="G586" i="5" s="1"/>
  <c r="V590" i="5"/>
  <c r="G590" i="5" s="1"/>
  <c r="V594" i="5"/>
  <c r="V598" i="5"/>
  <c r="G598" i="5" s="1"/>
  <c r="AB599" i="5"/>
  <c r="V602" i="5"/>
  <c r="G602" i="5" s="1"/>
  <c r="H603" i="5"/>
  <c r="AB603" i="5"/>
  <c r="V606" i="5"/>
  <c r="G606" i="5" s="1"/>
  <c r="AB607" i="5"/>
  <c r="V610" i="5"/>
  <c r="G610" i="5" s="1"/>
  <c r="H611" i="5"/>
  <c r="AB611" i="5"/>
  <c r="S613" i="5"/>
  <c r="V614" i="5"/>
  <c r="G614" i="5" s="1"/>
  <c r="H615" i="5"/>
  <c r="AB615" i="5"/>
  <c r="S617" i="5"/>
  <c r="V618" i="5"/>
  <c r="G618" i="5" s="1"/>
  <c r="H619" i="5"/>
  <c r="AB619" i="5"/>
  <c r="S621" i="5"/>
  <c r="V622" i="5"/>
  <c r="G622" i="5" s="1"/>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46" i="5"/>
  <c r="I547" i="5"/>
  <c r="G550" i="5"/>
  <c r="I551" i="5"/>
  <c r="G554" i="5"/>
  <c r="G558" i="5"/>
  <c r="I559" i="5"/>
  <c r="G562" i="5"/>
  <c r="I563" i="5"/>
  <c r="I567" i="5"/>
  <c r="I571" i="5"/>
  <c r="I583" i="5"/>
  <c r="E597" i="5"/>
  <c r="X597" i="5" s="1"/>
  <c r="I599" i="5"/>
  <c r="I603" i="5"/>
  <c r="E605" i="5"/>
  <c r="X605" i="5" s="1"/>
  <c r="E609" i="5"/>
  <c r="X609" i="5" s="1"/>
  <c r="I611" i="5"/>
  <c r="E613" i="5"/>
  <c r="X613" i="5" s="1"/>
  <c r="T613" i="5"/>
  <c r="I615" i="5"/>
  <c r="E617" i="5"/>
  <c r="X617" i="5" s="1"/>
  <c r="T617" i="5"/>
  <c r="I619" i="5"/>
  <c r="E621" i="5"/>
  <c r="X621" i="5" s="1"/>
  <c r="T621" i="5"/>
  <c r="I623" i="5"/>
  <c r="E625" i="5"/>
  <c r="X625" i="5" s="1"/>
  <c r="T625" i="5"/>
  <c r="I627" i="5"/>
  <c r="E629" i="5"/>
  <c r="X629" i="5" s="1"/>
  <c r="T629" i="5"/>
  <c r="T633" i="5"/>
  <c r="I635" i="5"/>
  <c r="E637" i="5"/>
  <c r="X637" i="5" s="1"/>
  <c r="T637" i="5"/>
  <c r="E641" i="5"/>
  <c r="X641" i="5" s="1"/>
  <c r="T641" i="5"/>
  <c r="E645" i="5"/>
  <c r="X645" i="5" s="1"/>
  <c r="T645" i="5"/>
  <c r="T649" i="5"/>
  <c r="I651" i="5"/>
  <c r="T653" i="5"/>
  <c r="I655" i="5"/>
  <c r="T657" i="5"/>
  <c r="I659" i="5"/>
  <c r="T661" i="5"/>
  <c r="T665" i="5"/>
  <c r="T669" i="5"/>
  <c r="T673" i="5"/>
  <c r="AB680" i="5"/>
  <c r="S682" i="5"/>
  <c r="AB685" i="5"/>
  <c r="G685" i="5"/>
  <c r="J687" i="5"/>
  <c r="J688" i="5"/>
  <c r="F690" i="5"/>
  <c r="S692" i="5"/>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J663" i="5"/>
  <c r="S664" i="5"/>
  <c r="J667" i="5"/>
  <c r="S668" i="5"/>
  <c r="S672" i="5"/>
  <c r="J675" i="5"/>
  <c r="S676" i="5"/>
  <c r="F680" i="5"/>
  <c r="E680" i="5"/>
  <c r="X680" i="5" s="1"/>
  <c r="I680" i="5"/>
  <c r="J682" i="5"/>
  <c r="I682" i="5"/>
  <c r="E682" i="5"/>
  <c r="X682" i="5" s="1"/>
  <c r="AB686" i="5"/>
  <c r="G690"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AB746" i="5"/>
  <c r="R747" i="5"/>
  <c r="H747" i="5"/>
  <c r="H768" i="5"/>
  <c r="F768" i="5"/>
  <c r="E768" i="5"/>
  <c r="X768" i="5" s="1"/>
  <c r="J768" i="5"/>
  <c r="I768" i="5"/>
  <c r="H784" i="5"/>
  <c r="F784" i="5"/>
  <c r="E784" i="5"/>
  <c r="X784" i="5" s="1"/>
  <c r="J784" i="5"/>
  <c r="I784" i="5"/>
  <c r="J790" i="5"/>
  <c r="I790" i="5"/>
  <c r="H790" i="5"/>
  <c r="F790" i="5"/>
  <c r="E790" i="5"/>
  <c r="X790" i="5" s="1"/>
  <c r="J798" i="5"/>
  <c r="AB681" i="5"/>
  <c r="G681" i="5"/>
  <c r="AB692"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V600" i="5"/>
  <c r="G600" i="5" s="1"/>
  <c r="S603" i="5"/>
  <c r="V604" i="5"/>
  <c r="H605"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G632" i="5" s="1"/>
  <c r="S635" i="5"/>
  <c r="V636" i="5"/>
  <c r="H637" i="5"/>
  <c r="S639" i="5"/>
  <c r="V640" i="5"/>
  <c r="G640" i="5" s="1"/>
  <c r="H641" i="5"/>
  <c r="S643" i="5"/>
  <c r="V644" i="5"/>
  <c r="H645" i="5"/>
  <c r="S647" i="5"/>
  <c r="V648" i="5"/>
  <c r="G648" i="5" s="1"/>
  <c r="S651" i="5"/>
  <c r="V652" i="5"/>
  <c r="H653" i="5"/>
  <c r="S655" i="5"/>
  <c r="V656" i="5"/>
  <c r="H657" i="5"/>
  <c r="S659" i="5"/>
  <c r="V660" i="5"/>
  <c r="G660" i="5" s="1"/>
  <c r="S663" i="5"/>
  <c r="V664" i="5"/>
  <c r="G664" i="5" s="1"/>
  <c r="H665" i="5"/>
  <c r="S667" i="5"/>
  <c r="V668" i="5"/>
  <c r="G668" i="5" s="1"/>
  <c r="S671" i="5"/>
  <c r="V672" i="5"/>
  <c r="G672" i="5" s="1"/>
  <c r="H673" i="5"/>
  <c r="S675" i="5"/>
  <c r="V676" i="5"/>
  <c r="G676" i="5" s="1"/>
  <c r="H680" i="5"/>
  <c r="AB682" i="5"/>
  <c r="F691" i="5"/>
  <c r="F692" i="5"/>
  <c r="E692" i="5"/>
  <c r="X692" i="5" s="1"/>
  <c r="I692" i="5"/>
  <c r="H693" i="5"/>
  <c r="R693" i="5"/>
  <c r="V694" i="5"/>
  <c r="G694" i="5" s="1"/>
  <c r="H696" i="5"/>
  <c r="AB698" i="5"/>
  <c r="S706" i="5"/>
  <c r="R708" i="5"/>
  <c r="H710" i="5"/>
  <c r="G712" i="5"/>
  <c r="E713" i="5"/>
  <c r="X713" i="5" s="1"/>
  <c r="J714" i="5"/>
  <c r="I714" i="5"/>
  <c r="F714" i="5"/>
  <c r="E714" i="5"/>
  <c r="X714" i="5" s="1"/>
  <c r="AB718"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5" i="5"/>
  <c r="I609" i="5"/>
  <c r="I613" i="5"/>
  <c r="I617" i="5"/>
  <c r="I621" i="5"/>
  <c r="I625" i="5"/>
  <c r="I629" i="5"/>
  <c r="I637" i="5"/>
  <c r="I641" i="5"/>
  <c r="I645" i="5"/>
  <c r="J680" i="5"/>
  <c r="F682" i="5"/>
  <c r="S684" i="5"/>
  <c r="E687" i="5"/>
  <c r="X687" i="5" s="1"/>
  <c r="AB688" i="5"/>
  <c r="S690" i="5"/>
  <c r="H691" i="5"/>
  <c r="G692" i="5"/>
  <c r="AB693" i="5"/>
  <c r="G693" i="5"/>
  <c r="J696" i="5"/>
  <c r="F698" i="5"/>
  <c r="S700" i="5"/>
  <c r="E703" i="5"/>
  <c r="X703" i="5" s="1"/>
  <c r="AB704" i="5"/>
  <c r="S708" i="5"/>
  <c r="R710" i="5"/>
  <c r="H712" i="5"/>
  <c r="F713" i="5"/>
  <c r="G714" i="5"/>
  <c r="E715" i="5"/>
  <c r="X715" i="5" s="1"/>
  <c r="AB720" i="5"/>
  <c r="S724" i="5"/>
  <c r="J725" i="5"/>
  <c r="R726" i="5"/>
  <c r="I727" i="5"/>
  <c r="H728" i="5"/>
  <c r="F729" i="5"/>
  <c r="G730" i="5"/>
  <c r="E731" i="5"/>
  <c r="X731" i="5" s="1"/>
  <c r="F732" i="5"/>
  <c r="E732" i="5"/>
  <c r="X732" i="5" s="1"/>
  <c r="J732" i="5"/>
  <c r="I732" i="5"/>
  <c r="AB736" i="5"/>
  <c r="S740" i="5"/>
  <c r="J741" i="5"/>
  <c r="R742" i="5"/>
  <c r="I743" i="5"/>
  <c r="H744" i="5"/>
  <c r="G746" i="5"/>
  <c r="E747" i="5"/>
  <c r="X747" i="5" s="1"/>
  <c r="AB750" i="5"/>
  <c r="T750" i="5"/>
  <c r="G752" i="5"/>
  <c r="G754" i="5"/>
  <c r="AB760" i="5"/>
  <c r="T760" i="5"/>
  <c r="S760" i="5"/>
  <c r="G762" i="5"/>
  <c r="S766" i="5"/>
  <c r="AB766" i="5"/>
  <c r="T766" i="5"/>
  <c r="G772" i="5"/>
  <c r="AB776" i="5"/>
  <c r="T776" i="5"/>
  <c r="S776" i="5"/>
  <c r="G778" i="5"/>
  <c r="S782" i="5"/>
  <c r="AB782" i="5"/>
  <c r="T782" i="5"/>
  <c r="G788" i="5"/>
  <c r="AB792" i="5"/>
  <c r="T792" i="5"/>
  <c r="S792" i="5"/>
  <c r="AB796" i="5"/>
  <c r="T796" i="5"/>
  <c r="S796" i="5"/>
  <c r="H800" i="5"/>
  <c r="G800" i="5"/>
  <c r="F800" i="5"/>
  <c r="E800" i="5"/>
  <c r="X800" i="5" s="1"/>
  <c r="J800" i="5"/>
  <c r="I800" i="5"/>
  <c r="J597" i="5"/>
  <c r="T597" i="5" s="1"/>
  <c r="J605" i="5"/>
  <c r="T605" i="5" s="1"/>
  <c r="J609" i="5"/>
  <c r="T609" i="5" s="1"/>
  <c r="J613" i="5"/>
  <c r="J617" i="5"/>
  <c r="J621" i="5"/>
  <c r="J625" i="5"/>
  <c r="J629"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H776" i="5"/>
  <c r="F776" i="5"/>
  <c r="E776" i="5"/>
  <c r="X776" i="5" s="1"/>
  <c r="J776" i="5"/>
  <c r="I776" i="5"/>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87" i="5"/>
  <c r="G691" i="5"/>
  <c r="G699" i="5"/>
  <c r="G703" i="5"/>
  <c r="G707" i="5"/>
  <c r="G715" i="5"/>
  <c r="G723" i="5"/>
  <c r="G727" i="5"/>
  <c r="G731" i="5"/>
  <c r="G735" i="5"/>
  <c r="G739" i="5"/>
  <c r="G743" i="5"/>
  <c r="G747" i="5"/>
  <c r="G755" i="5"/>
  <c r="R757" i="5"/>
  <c r="G759" i="5"/>
  <c r="G763"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AB829" i="5"/>
  <c r="G830" i="5"/>
  <c r="V832" i="5"/>
  <c r="G832" i="5" s="1"/>
  <c r="V840" i="5"/>
  <c r="G840" i="5" s="1"/>
  <c r="V848" i="5"/>
  <c r="G848" i="5" s="1"/>
  <c r="H855" i="5"/>
  <c r="G859" i="5"/>
  <c r="AB859" i="5"/>
  <c r="AB860" i="5"/>
  <c r="G863" i="5"/>
  <c r="AB863" i="5"/>
  <c r="F872" i="5"/>
  <c r="S876"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R842" i="5"/>
  <c r="J842" i="5"/>
  <c r="I842" i="5"/>
  <c r="E842" i="5"/>
  <c r="X842" i="5" s="1"/>
  <c r="E843" i="5"/>
  <c r="X843" i="5" s="1"/>
  <c r="R843" i="5"/>
  <c r="I843" i="5"/>
  <c r="G843" i="5"/>
  <c r="J850" i="5"/>
  <c r="E850" i="5"/>
  <c r="X850" i="5" s="1"/>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78" i="5" s="1"/>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5" i="5"/>
  <c r="G757"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V873" i="5"/>
  <c r="E875" i="5"/>
  <c r="X875" i="5" s="1"/>
  <c r="R875" i="5"/>
  <c r="I875" i="5"/>
  <c r="H875" i="5"/>
  <c r="F875"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V838" i="5"/>
  <c r="G838" i="5" s="1"/>
  <c r="E839" i="5"/>
  <c r="X839" i="5" s="1"/>
  <c r="R839" i="5"/>
  <c r="I839" i="5"/>
  <c r="G839" i="5"/>
  <c r="G842" i="5"/>
  <c r="F843" i="5"/>
  <c r="V846" i="5"/>
  <c r="G846" i="5" s="1"/>
  <c r="E847" i="5"/>
  <c r="X847" i="5" s="1"/>
  <c r="R847" i="5"/>
  <c r="I847" i="5"/>
  <c r="G847"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V1346" i="5"/>
  <c r="G1346" i="5" s="1"/>
  <c r="AB1455" i="5"/>
  <c r="T1455" i="5"/>
  <c r="S1455" i="5"/>
  <c r="G935" i="5"/>
  <c r="G936"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H966"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AB1187" i="5"/>
  <c r="V1187" i="5"/>
  <c r="G1187" i="5" s="1"/>
  <c r="J1211" i="5"/>
  <c r="I1211" i="5"/>
  <c r="R1211" i="5"/>
  <c r="H1211" i="5"/>
  <c r="E1211" i="5"/>
  <c r="X1211" i="5" s="1"/>
  <c r="F1211" i="5"/>
  <c r="V1265" i="5"/>
  <c r="AB1265" i="5"/>
  <c r="G855" i="5"/>
  <c r="AB856" i="5"/>
  <c r="G861" i="5"/>
  <c r="AB861" i="5"/>
  <c r="J864"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V943" i="5"/>
  <c r="G943" i="5" s="1"/>
  <c r="G944" i="5"/>
  <c r="E947" i="5"/>
  <c r="X947" i="5" s="1"/>
  <c r="R947" i="5"/>
  <c r="AB956" i="5"/>
  <c r="T956" i="5"/>
  <c r="S964" i="5"/>
  <c r="R965" i="5"/>
  <c r="J965" i="5"/>
  <c r="I965" i="5"/>
  <c r="F965" i="5"/>
  <c r="I968" i="5"/>
  <c r="H968" i="5"/>
  <c r="E968" i="5"/>
  <c r="X968" i="5" s="1"/>
  <c r="I972" i="5"/>
  <c r="H972" i="5"/>
  <c r="E972" i="5"/>
  <c r="X972" i="5" s="1"/>
  <c r="R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G1092" i="5"/>
  <c r="F1093" i="5"/>
  <c r="R1101" i="5"/>
  <c r="J1101" i="5"/>
  <c r="I1101" i="5"/>
  <c r="G1108" i="5"/>
  <c r="R1117" i="5"/>
  <c r="J1117" i="5"/>
  <c r="I1117" i="5"/>
  <c r="G1124" i="5"/>
  <c r="AB1136" i="5"/>
  <c r="V1136" i="5"/>
  <c r="G1136" i="5" s="1"/>
  <c r="J1138" i="5"/>
  <c r="I1138" i="5"/>
  <c r="H1138" i="5"/>
  <c r="F1138" i="5"/>
  <c r="I1147" i="5"/>
  <c r="J1147" i="5"/>
  <c r="H1147" i="5"/>
  <c r="G1147" i="5"/>
  <c r="F1147" i="5"/>
  <c r="R1148" i="5"/>
  <c r="J1148"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R1259" i="5"/>
  <c r="J1259" i="5"/>
  <c r="I1259" i="5"/>
  <c r="G1259" i="5"/>
  <c r="F1259" i="5"/>
  <c r="E1259" i="5"/>
  <c r="X1259" i="5" s="1"/>
  <c r="V1262" i="5"/>
  <c r="G1262" i="5" s="1"/>
  <c r="R1263" i="5"/>
  <c r="J1263" i="5"/>
  <c r="I1263" i="5"/>
  <c r="G1263" i="5"/>
  <c r="F1263" i="5"/>
  <c r="E1263" i="5"/>
  <c r="X1263" i="5" s="1"/>
  <c r="V1266" i="5"/>
  <c r="R1267" i="5"/>
  <c r="J1267" i="5"/>
  <c r="I1267" i="5"/>
  <c r="G1267" i="5"/>
  <c r="F1267" i="5"/>
  <c r="E1267" i="5"/>
  <c r="X1267" i="5" s="1"/>
  <c r="V1270" i="5"/>
  <c r="G1270"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V1310" i="5"/>
  <c r="R1311" i="5"/>
  <c r="J1311" i="5"/>
  <c r="I1311" i="5"/>
  <c r="G1311" i="5"/>
  <c r="F1311" i="5"/>
  <c r="E1311" i="5"/>
  <c r="X1311" i="5" s="1"/>
  <c r="V1314" i="5"/>
  <c r="G1314" i="5" s="1"/>
  <c r="R1315" i="5"/>
  <c r="J1315" i="5"/>
  <c r="I1315" i="5"/>
  <c r="G1315" i="5"/>
  <c r="F1315" i="5"/>
  <c r="E1315" i="5"/>
  <c r="X1315" i="5" s="1"/>
  <c r="V1318" i="5"/>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R1109" i="5"/>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5" i="5"/>
  <c r="G989" i="5"/>
  <c r="I990" i="5"/>
  <c r="G993" i="5"/>
  <c r="I994" i="5"/>
  <c r="G997" i="5"/>
  <c r="I998" i="5"/>
  <c r="G1001" i="5"/>
  <c r="G1005" i="5"/>
  <c r="G1009" i="5"/>
  <c r="I1010" i="5"/>
  <c r="G1013" i="5"/>
  <c r="G1017" i="5"/>
  <c r="I1018" i="5"/>
  <c r="G1021" i="5"/>
  <c r="I1022" i="5"/>
  <c r="G1025" i="5"/>
  <c r="I1026" i="5"/>
  <c r="G1029" i="5"/>
  <c r="I1030" i="5"/>
  <c r="G1033" i="5"/>
  <c r="G1037" i="5"/>
  <c r="G1041" i="5"/>
  <c r="I1042" i="5"/>
  <c r="G1045" i="5"/>
  <c r="I1046" i="5"/>
  <c r="G1049" i="5"/>
  <c r="G1053" i="5"/>
  <c r="G1057" i="5"/>
  <c r="I1058" i="5"/>
  <c r="G1061" i="5"/>
  <c r="I1062" i="5"/>
  <c r="G1065" i="5"/>
  <c r="G1069" i="5"/>
  <c r="I1070" i="5"/>
  <c r="I1074" i="5"/>
  <c r="G1077" i="5"/>
  <c r="I1078" i="5"/>
  <c r="G1081" i="5"/>
  <c r="I1082" i="5"/>
  <c r="I1086" i="5"/>
  <c r="G1089" i="5"/>
  <c r="I1090" i="5"/>
  <c r="G1093" i="5"/>
  <c r="G1097" i="5"/>
  <c r="I1098" i="5"/>
  <c r="G1101" i="5"/>
  <c r="I1102" i="5"/>
  <c r="G1105" i="5"/>
  <c r="I1110" i="5"/>
  <c r="G1113" i="5"/>
  <c r="G1117" i="5"/>
  <c r="I1118" i="5"/>
  <c r="G1121" i="5"/>
  <c r="G1125" i="5"/>
  <c r="I1126" i="5"/>
  <c r="G1129"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V1206" i="5"/>
  <c r="G1206" i="5" s="1"/>
  <c r="F1213" i="5"/>
  <c r="E1213" i="5"/>
  <c r="X1213" i="5" s="1"/>
  <c r="I1217" i="5"/>
  <c r="AB1223" i="5"/>
  <c r="J1224" i="5"/>
  <c r="AB1226" i="5"/>
  <c r="T1226" i="5"/>
  <c r="G1235" i="5"/>
  <c r="V1238" i="5"/>
  <c r="G1238" i="5" s="1"/>
  <c r="F1240" i="5"/>
  <c r="F1245" i="5"/>
  <c r="E1245" i="5"/>
  <c r="X1245" i="5" s="1"/>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V1133" i="5"/>
  <c r="G1142" i="5"/>
  <c r="V1149" i="5"/>
  <c r="G1149" i="5" s="1"/>
  <c r="S1158" i="5"/>
  <c r="G1164" i="5"/>
  <c r="S1165" i="5"/>
  <c r="J1168" i="5"/>
  <c r="AB1170" i="5"/>
  <c r="T1170" i="5"/>
  <c r="H1181" i="5"/>
  <c r="V1182" i="5"/>
  <c r="G1182" i="5" s="1"/>
  <c r="S1183" i="5"/>
  <c r="S1190" i="5"/>
  <c r="G1196" i="5"/>
  <c r="S1197" i="5"/>
  <c r="J1200" i="5"/>
  <c r="AB1202" i="5"/>
  <c r="T1202" i="5"/>
  <c r="H1213" i="5"/>
  <c r="V1214" i="5"/>
  <c r="S1215" i="5"/>
  <c r="S1222" i="5"/>
  <c r="G1228" i="5"/>
  <c r="S1229"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2" i="5"/>
  <c r="E1356" i="5"/>
  <c r="X1356" i="5" s="1"/>
  <c r="I1356" i="5"/>
  <c r="H1356" i="5"/>
  <c r="G1356" i="5"/>
  <c r="F1356" i="5"/>
  <c r="I1366" i="5"/>
  <c r="H1366" i="5"/>
  <c r="E1366" i="5"/>
  <c r="X1366" i="5" s="1"/>
  <c r="R1366" i="5"/>
  <c r="J1366" i="5"/>
  <c r="G1371" i="5"/>
  <c r="G1382"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V1158" i="5"/>
  <c r="G1158" i="5" s="1"/>
  <c r="S1159" i="5"/>
  <c r="F1160" i="5"/>
  <c r="I1164" i="5"/>
  <c r="F1165" i="5"/>
  <c r="E1165" i="5"/>
  <c r="X1165" i="5" s="1"/>
  <c r="AB1165" i="5"/>
  <c r="G1172" i="5"/>
  <c r="S1173" i="5"/>
  <c r="G1177" i="5"/>
  <c r="AB1178" i="5"/>
  <c r="T1178" i="5"/>
  <c r="J1181" i="5"/>
  <c r="H1189" i="5"/>
  <c r="V1190" i="5"/>
  <c r="S1191" i="5"/>
  <c r="I1196" i="5"/>
  <c r="F1197" i="5"/>
  <c r="AB1197" i="5"/>
  <c r="G1204" i="5"/>
  <c r="S1205" i="5"/>
  <c r="G1209" i="5"/>
  <c r="AB1210" i="5"/>
  <c r="T1210" i="5"/>
  <c r="J1213"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R1288" i="5"/>
  <c r="E1292" i="5"/>
  <c r="X1292" i="5" s="1"/>
  <c r="R1292" i="5"/>
  <c r="E1300" i="5"/>
  <c r="X1300" i="5" s="1"/>
  <c r="R1300" i="5"/>
  <c r="E1304" i="5"/>
  <c r="X1304" i="5" s="1"/>
  <c r="R1304" i="5"/>
  <c r="E1308" i="5"/>
  <c r="X1308" i="5" s="1"/>
  <c r="R1308" i="5"/>
  <c r="E1320" i="5"/>
  <c r="X1320" i="5" s="1"/>
  <c r="R1320"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V1582" i="5"/>
  <c r="G1582" i="5" s="1"/>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G1671" i="5"/>
  <c r="AB1697" i="5"/>
  <c r="T1697" i="5"/>
  <c r="S1697" i="5"/>
  <c r="V2454" i="5"/>
  <c r="G2454" i="5" s="1"/>
  <c r="T2469" i="5"/>
  <c r="AB2469" i="5"/>
  <c r="S2469" i="5"/>
  <c r="V1404" i="5"/>
  <c r="J1405" i="5"/>
  <c r="V1412" i="5"/>
  <c r="G1412" i="5" s="1"/>
  <c r="J1413" i="5"/>
  <c r="V1420" i="5"/>
  <c r="J1421" i="5"/>
  <c r="E1422" i="5"/>
  <c r="X1422" i="5" s="1"/>
  <c r="AB1422" i="5"/>
  <c r="V1428" i="5"/>
  <c r="G1428" i="5" s="1"/>
  <c r="J1429" i="5"/>
  <c r="E1430" i="5"/>
  <c r="X1430" i="5" s="1"/>
  <c r="AB1430" i="5"/>
  <c r="V1436"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G1510" i="5"/>
  <c r="F1510" i="5"/>
  <c r="R1510" i="5"/>
  <c r="AB1511" i="5"/>
  <c r="T1511" i="5"/>
  <c r="G1512" i="5"/>
  <c r="AB1516" i="5"/>
  <c r="T1517" i="5"/>
  <c r="S1517" i="5"/>
  <c r="AB1517" i="5"/>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F1410" i="5"/>
  <c r="R1410" i="5"/>
  <c r="F1418" i="5"/>
  <c r="R1418" i="5"/>
  <c r="I1422" i="5"/>
  <c r="F1426" i="5"/>
  <c r="R1426" i="5"/>
  <c r="I1430" i="5"/>
  <c r="F1434" i="5"/>
  <c r="R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V1654" i="5"/>
  <c r="G1654" i="5" s="1"/>
  <c r="F1765" i="5"/>
  <c r="E1765" i="5"/>
  <c r="X1765" i="5" s="1"/>
  <c r="R1765" i="5"/>
  <c r="I1765" i="5"/>
  <c r="J1765" i="5"/>
  <c r="H1765" i="5"/>
  <c r="G1765" i="5"/>
  <c r="V1809" i="5"/>
  <c r="G1809" i="5" s="1"/>
  <c r="V1400" i="5"/>
  <c r="G1400" i="5" s="1"/>
  <c r="AB1402" i="5"/>
  <c r="E1405" i="5"/>
  <c r="X1405" i="5" s="1"/>
  <c r="V1408" i="5"/>
  <c r="E1410" i="5"/>
  <c r="X1410" i="5" s="1"/>
  <c r="AB1410" i="5"/>
  <c r="E1413" i="5"/>
  <c r="X1413" i="5" s="1"/>
  <c r="V1416" i="5"/>
  <c r="E1418" i="5"/>
  <c r="X1418" i="5" s="1"/>
  <c r="AB1418" i="5"/>
  <c r="E1421" i="5"/>
  <c r="X1421" i="5" s="1"/>
  <c r="J1422" i="5"/>
  <c r="V1424" i="5"/>
  <c r="G1424" i="5" s="1"/>
  <c r="E1426" i="5"/>
  <c r="X1426" i="5" s="1"/>
  <c r="AB1426" i="5"/>
  <c r="E1429" i="5"/>
  <c r="X1429" i="5" s="1"/>
  <c r="J1430" i="5"/>
  <c r="V1432" i="5"/>
  <c r="G1432" i="5" s="1"/>
  <c r="E1434" i="5"/>
  <c r="X1434" i="5" s="1"/>
  <c r="AB1434" i="5"/>
  <c r="J1438" i="5"/>
  <c r="R1447" i="5"/>
  <c r="R1448" i="5"/>
  <c r="G1449" i="5"/>
  <c r="F1450" i="5"/>
  <c r="R1450" i="5"/>
  <c r="H1453" i="5"/>
  <c r="E1454" i="5"/>
  <c r="X1454" i="5" s="1"/>
  <c r="AB1459" i="5"/>
  <c r="T1459" i="5"/>
  <c r="AB1460" i="5"/>
  <c r="G1464" i="5"/>
  <c r="J1465" i="5"/>
  <c r="I1465" i="5"/>
  <c r="I1466" i="5"/>
  <c r="G1467" i="5"/>
  <c r="R1479" i="5"/>
  <c r="G1487" i="5"/>
  <c r="G1489" i="5"/>
  <c r="E1490" i="5"/>
  <c r="X1490" i="5" s="1"/>
  <c r="I1491" i="5"/>
  <c r="H1491" i="5"/>
  <c r="F1491" i="5"/>
  <c r="E1491" i="5"/>
  <c r="X1491" i="5" s="1"/>
  <c r="G1494" i="5"/>
  <c r="F1494" i="5"/>
  <c r="R1494" i="5"/>
  <c r="AB1495" i="5"/>
  <c r="T1495" i="5"/>
  <c r="G1496" i="5"/>
  <c r="AB1500" i="5"/>
  <c r="T1501" i="5"/>
  <c r="S1501" i="5"/>
  <c r="AB1501" i="5"/>
  <c r="S1507" i="5"/>
  <c r="J1510" i="5"/>
  <c r="G1519" i="5"/>
  <c r="G1521" i="5"/>
  <c r="E1522" i="5"/>
  <c r="X1522" i="5" s="1"/>
  <c r="I1523" i="5"/>
  <c r="H1523" i="5"/>
  <c r="F1523" i="5"/>
  <c r="E1523" i="5"/>
  <c r="X1523" i="5" s="1"/>
  <c r="G1526" i="5"/>
  <c r="F1526" i="5"/>
  <c r="R1526" i="5"/>
  <c r="AB1527" i="5"/>
  <c r="T1527" i="5"/>
  <c r="G1528" i="5"/>
  <c r="AB1532" i="5"/>
  <c r="T1533" i="5"/>
  <c r="S1533" i="5"/>
  <c r="AB1533" i="5"/>
  <c r="G1536" i="5"/>
  <c r="F1537" i="5"/>
  <c r="G1538" i="5"/>
  <c r="F1538" i="5"/>
  <c r="E1538" i="5"/>
  <c r="X1538" i="5" s="1"/>
  <c r="R1538" i="5"/>
  <c r="V1539" i="5"/>
  <c r="G1539" i="5" s="1"/>
  <c r="S1543" i="5"/>
  <c r="V1546" i="5"/>
  <c r="V1547" i="5"/>
  <c r="G1547" i="5" s="1"/>
  <c r="AB1618" i="5"/>
  <c r="AB1622" i="5"/>
  <c r="AB1637" i="5"/>
  <c r="T1637" i="5"/>
  <c r="S1637" i="5"/>
  <c r="V1650" i="5"/>
  <c r="AB1654" i="5"/>
  <c r="AB1669" i="5"/>
  <c r="T1669" i="5"/>
  <c r="S1669" i="5"/>
  <c r="E1675" i="5"/>
  <c r="X1675" i="5" s="1"/>
  <c r="R1675" i="5"/>
  <c r="J1675" i="5"/>
  <c r="I1675" i="5"/>
  <c r="H1675" i="5"/>
  <c r="V1682" i="5"/>
  <c r="G1682" i="5" s="1"/>
  <c r="AB1686" i="5"/>
  <c r="AB1701" i="5"/>
  <c r="T1701" i="5"/>
  <c r="S1701"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80" i="5"/>
  <c r="F1584" i="5"/>
  <c r="F1588" i="5"/>
  <c r="F1592" i="5"/>
  <c r="F1596" i="5"/>
  <c r="F1600" i="5"/>
  <c r="F1604" i="5"/>
  <c r="F1612" i="5"/>
  <c r="F1616" i="5"/>
  <c r="F1620" i="5"/>
  <c r="S1626" i="5"/>
  <c r="AB1630" i="5"/>
  <c r="F1635" i="5"/>
  <c r="AB1645" i="5"/>
  <c r="T1645" i="5"/>
  <c r="S1645" i="5"/>
  <c r="J1651" i="5"/>
  <c r="V1658" i="5"/>
  <c r="AB1662" i="5"/>
  <c r="AB1677" i="5"/>
  <c r="T1677" i="5"/>
  <c r="S1677" i="5"/>
  <c r="V1690" i="5"/>
  <c r="G1690" i="5" s="1"/>
  <c r="AB1694" i="5"/>
  <c r="AB1709" i="5"/>
  <c r="T1709" i="5"/>
  <c r="S1709" i="5"/>
  <c r="V1722" i="5"/>
  <c r="G1722" i="5" s="1"/>
  <c r="AB1726" i="5"/>
  <c r="V1735" i="5"/>
  <c r="V1759" i="5"/>
  <c r="G1759" i="5" s="1"/>
  <c r="T1545" i="5"/>
  <c r="AB1549" i="5"/>
  <c r="T1550" i="5"/>
  <c r="H1552" i="5"/>
  <c r="G1556" i="5"/>
  <c r="G1560" i="5"/>
  <c r="G1564" i="5"/>
  <c r="G1568" i="5"/>
  <c r="G1572" i="5"/>
  <c r="G1580" i="5"/>
  <c r="G1584" i="5"/>
  <c r="G1588"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80" i="5"/>
  <c r="H1584" i="5"/>
  <c r="H1588" i="5"/>
  <c r="H1596" i="5"/>
  <c r="H1600" i="5"/>
  <c r="H1604" i="5"/>
  <c r="H1608" i="5"/>
  <c r="H1612" i="5"/>
  <c r="H1616" i="5"/>
  <c r="H1620" i="5"/>
  <c r="V1634" i="5"/>
  <c r="G1634" i="5" s="1"/>
  <c r="AB1653" i="5"/>
  <c r="T1653" i="5"/>
  <c r="S1653" i="5"/>
  <c r="V1666" i="5"/>
  <c r="G1666" i="5" s="1"/>
  <c r="F1675" i="5"/>
  <c r="AB1685" i="5"/>
  <c r="T1685" i="5"/>
  <c r="S1685" i="5"/>
  <c r="E1691" i="5"/>
  <c r="X1691" i="5" s="1"/>
  <c r="R1691" i="5"/>
  <c r="J1691" i="5"/>
  <c r="I1691" i="5"/>
  <c r="H1691" i="5"/>
  <c r="V1698" i="5"/>
  <c r="G1698" i="5" s="1"/>
  <c r="AB1717" i="5"/>
  <c r="T1717" i="5"/>
  <c r="S1717"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AB1657" i="5"/>
  <c r="T1657" i="5"/>
  <c r="S1657" i="5"/>
  <c r="E1663" i="5"/>
  <c r="X1663" i="5" s="1"/>
  <c r="V1670" i="5"/>
  <c r="G1670" i="5" s="1"/>
  <c r="AB1674" i="5"/>
  <c r="G1675" i="5"/>
  <c r="AB1689" i="5"/>
  <c r="T1689" i="5"/>
  <c r="S1689" i="5"/>
  <c r="V1702" i="5"/>
  <c r="G1702" i="5" s="1"/>
  <c r="AB1706"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E1580" i="5"/>
  <c r="X1580" i="5" s="1"/>
  <c r="R1580" i="5"/>
  <c r="J1580" i="5"/>
  <c r="E1584" i="5"/>
  <c r="X1584" i="5" s="1"/>
  <c r="R1584" i="5"/>
  <c r="J1584" i="5"/>
  <c r="E1588" i="5"/>
  <c r="X1588" i="5" s="1"/>
  <c r="R1588" i="5"/>
  <c r="J1588" i="5"/>
  <c r="E1596" i="5"/>
  <c r="X1596" i="5" s="1"/>
  <c r="R1596" i="5"/>
  <c r="J1596" i="5"/>
  <c r="E1600" i="5"/>
  <c r="X1600" i="5" s="1"/>
  <c r="R1600" i="5"/>
  <c r="J1600" i="5"/>
  <c r="E1604" i="5"/>
  <c r="X1604" i="5" s="1"/>
  <c r="R1604" i="5"/>
  <c r="J1604"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V1674" i="5"/>
  <c r="G1674" i="5" s="1"/>
  <c r="AB1678" i="5"/>
  <c r="AB1693" i="5"/>
  <c r="T1693" i="5"/>
  <c r="S1693"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V1738" i="5"/>
  <c r="V1741" i="5"/>
  <c r="G1741" i="5" s="1"/>
  <c r="V1746" i="5"/>
  <c r="G1746" i="5" s="1"/>
  <c r="G1750" i="5"/>
  <c r="AB1750" i="5"/>
  <c r="I1751" i="5"/>
  <c r="E1751" i="5"/>
  <c r="X1751" i="5" s="1"/>
  <c r="AB1763" i="5"/>
  <c r="T1763" i="5"/>
  <c r="E1764" i="5"/>
  <c r="X1764" i="5" s="1"/>
  <c r="F1777" i="5"/>
  <c r="E1777" i="5"/>
  <c r="X1777" i="5" s="1"/>
  <c r="R1777" i="5"/>
  <c r="J1777" i="5"/>
  <c r="I1777" i="5"/>
  <c r="F1781" i="5"/>
  <c r="E1781" i="5"/>
  <c r="X1781" i="5" s="1"/>
  <c r="R1781" i="5"/>
  <c r="J1781" i="5"/>
  <c r="I1781"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6" i="5"/>
  <c r="R1644" i="5"/>
  <c r="R1648" i="5"/>
  <c r="R1660" i="5"/>
  <c r="R1676" i="5"/>
  <c r="R1680" i="5"/>
  <c r="R1684" i="5"/>
  <c r="R1688" i="5"/>
  <c r="R1700" i="5"/>
  <c r="R1704" i="5"/>
  <c r="R1708" i="5"/>
  <c r="R1716" i="5"/>
  <c r="R1720"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G1569" i="5" s="1"/>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E1776" i="5"/>
  <c r="X1776" i="5" s="1"/>
  <c r="H1777" i="5"/>
  <c r="E1780" i="5"/>
  <c r="X1780" i="5" s="1"/>
  <c r="H1781" i="5"/>
  <c r="E1784" i="5"/>
  <c r="X1784" i="5" s="1"/>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R1800" i="5"/>
  <c r="J1800" i="5"/>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J1899" i="5"/>
  <c r="T1907" i="5"/>
  <c r="S1907" i="5"/>
  <c r="T1911" i="5"/>
  <c r="S1911" i="5"/>
  <c r="T1915" i="5"/>
  <c r="S1915" i="5"/>
  <c r="T1919" i="5"/>
  <c r="S1919" i="5"/>
  <c r="T1923" i="5"/>
  <c r="S1923" i="5"/>
  <c r="AB1923" i="5"/>
  <c r="V1941" i="5"/>
  <c r="T1944" i="5"/>
  <c r="S1944"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J2034" i="5"/>
  <c r="V2041" i="5"/>
  <c r="G2041" i="5" s="1"/>
  <c r="T2048" i="5"/>
  <c r="S2048" i="5"/>
  <c r="AB2048" i="5"/>
  <c r="I2082" i="5"/>
  <c r="H2082" i="5"/>
  <c r="R2082" i="5"/>
  <c r="J2082" i="5"/>
  <c r="F2082" i="5"/>
  <c r="E2082" i="5"/>
  <c r="X2082"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E1958" i="5"/>
  <c r="X1958" i="5" s="1"/>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G1851" i="5" s="1"/>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V1945" i="5"/>
  <c r="T1948" i="5"/>
  <c r="S1948"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E1873" i="5"/>
  <c r="X1873" i="5" s="1"/>
  <c r="AB1873" i="5"/>
  <c r="R1877" i="5"/>
  <c r="E1881" i="5"/>
  <c r="X1881" i="5" s="1"/>
  <c r="AB1881" i="5"/>
  <c r="H1883" i="5"/>
  <c r="X1884" i="5"/>
  <c r="R1885" i="5"/>
  <c r="E1889" i="5"/>
  <c r="X1889" i="5" s="1"/>
  <c r="AB1889" i="5"/>
  <c r="H1891" i="5"/>
  <c r="R1893" i="5"/>
  <c r="E1897" i="5"/>
  <c r="X1897" i="5" s="1"/>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F2034"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9" i="5"/>
  <c r="J2023" i="5"/>
  <c r="J2027" i="5"/>
  <c r="J2031" i="5"/>
  <c r="J2035" i="5"/>
  <c r="J2039" i="5"/>
  <c r="J2047" i="5"/>
  <c r="V2048" i="5"/>
  <c r="G2048" i="5" s="1"/>
  <c r="H2052" i="5"/>
  <c r="V2053" i="5"/>
  <c r="G2053" i="5" s="1"/>
  <c r="S2054" i="5"/>
  <c r="G2055" i="5"/>
  <c r="T2056" i="5"/>
  <c r="S2056" i="5"/>
  <c r="H2060" i="5"/>
  <c r="V2061" i="5"/>
  <c r="G2061" i="5" s="1"/>
  <c r="S2062" i="5"/>
  <c r="G2063" i="5"/>
  <c r="T2064" i="5"/>
  <c r="S2064" i="5"/>
  <c r="V2069" i="5"/>
  <c r="G2069" i="5" s="1"/>
  <c r="S2070" i="5"/>
  <c r="G2071" i="5"/>
  <c r="T2072" i="5"/>
  <c r="S2072"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9" i="5"/>
  <c r="R2023" i="5"/>
  <c r="R2027" i="5"/>
  <c r="R2031" i="5"/>
  <c r="R2035" i="5"/>
  <c r="R2039" i="5"/>
  <c r="R2047" i="5"/>
  <c r="V2051" i="5"/>
  <c r="I2052" i="5"/>
  <c r="T2054" i="5"/>
  <c r="V2059" i="5"/>
  <c r="I2060" i="5"/>
  <c r="T2062" i="5"/>
  <c r="V2067" i="5"/>
  <c r="T2070" i="5"/>
  <c r="V2075"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V2070"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G2012" i="5"/>
  <c r="G2016" i="5"/>
  <c r="E2019" i="5"/>
  <c r="X2019" i="5" s="1"/>
  <c r="G2020" i="5"/>
  <c r="E2023" i="5"/>
  <c r="X2023" i="5" s="1"/>
  <c r="G2024" i="5"/>
  <c r="E2027" i="5"/>
  <c r="X2027" i="5" s="1"/>
  <c r="G2028" i="5"/>
  <c r="E2031" i="5"/>
  <c r="X2031" i="5" s="1"/>
  <c r="G2032" i="5"/>
  <c r="E2035" i="5"/>
  <c r="X2035" i="5" s="1"/>
  <c r="G2036" i="5"/>
  <c r="E2039" i="5"/>
  <c r="X2039" i="5" s="1"/>
  <c r="G2040" i="5"/>
  <c r="G2044" i="5"/>
  <c r="E2047" i="5"/>
  <c r="X2047" i="5" s="1"/>
  <c r="R2052" i="5"/>
  <c r="G2056" i="5"/>
  <c r="R2060"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J2156" i="5"/>
  <c r="J2161" i="5"/>
  <c r="G2173" i="5"/>
  <c r="F2173" i="5"/>
  <c r="E2173" i="5"/>
  <c r="X2173" i="5" s="1"/>
  <c r="AB2177" i="5"/>
  <c r="T2177" i="5"/>
  <c r="S2177"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S2166"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V2135" i="5"/>
  <c r="S2138" i="5"/>
  <c r="I2141" i="5"/>
  <c r="H2144" i="5"/>
  <c r="H2145" i="5"/>
  <c r="G2149" i="5"/>
  <c r="F2149" i="5"/>
  <c r="E2149" i="5"/>
  <c r="X2149" i="5" s="1"/>
  <c r="T2153" i="5"/>
  <c r="S2153" i="5"/>
  <c r="V2154" i="5"/>
  <c r="G2154" i="5" s="1"/>
  <c r="AB2158" i="5"/>
  <c r="AB2163" i="5"/>
  <c r="J2164" i="5"/>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T2157" i="5"/>
  <c r="S2157" i="5"/>
  <c r="V2158" i="5"/>
  <c r="G2158" i="5" s="1"/>
  <c r="AB2162" i="5"/>
  <c r="AB2167" i="5"/>
  <c r="E2168" i="5"/>
  <c r="X2168" i="5" s="1"/>
  <c r="R2168" i="5"/>
  <c r="J2168" i="5"/>
  <c r="V2171" i="5"/>
  <c r="G2171" i="5" s="1"/>
  <c r="J2173" i="5"/>
  <c r="J2177" i="5"/>
  <c r="AB2182" i="5"/>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R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4" i="5"/>
  <c r="J2188" i="5"/>
  <c r="AB2198" i="5"/>
  <c r="T2198" i="5"/>
  <c r="E2198" i="5"/>
  <c r="X2198" i="5" s="1"/>
  <c r="AB2206" i="5"/>
  <c r="T2206" i="5"/>
  <c r="H2206" i="5"/>
  <c r="E2206" i="5"/>
  <c r="X2206" i="5" s="1"/>
  <c r="AB2214" i="5"/>
  <c r="T2214" i="5"/>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7" i="5"/>
  <c r="R2217" i="5"/>
  <c r="G2223" i="5"/>
  <c r="AB2223" i="5"/>
  <c r="E2224" i="5"/>
  <c r="X2224" i="5" s="1"/>
  <c r="I2224" i="5"/>
  <c r="AB2230" i="5"/>
  <c r="T2230"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J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I2232" i="5"/>
  <c r="G2235" i="5"/>
  <c r="I2236" i="5"/>
  <c r="G2239" i="5"/>
  <c r="G2243" i="5"/>
  <c r="G2247" i="5"/>
  <c r="G2251" i="5"/>
  <c r="G2255" i="5"/>
  <c r="G2259" i="5"/>
  <c r="G2263" i="5"/>
  <c r="J2272" i="5"/>
  <c r="V2275" i="5"/>
  <c r="T2277" i="5"/>
  <c r="AB2277" i="5"/>
  <c r="H2281" i="5"/>
  <c r="V2282" i="5"/>
  <c r="G2290" i="5"/>
  <c r="G2293" i="5"/>
  <c r="G2294" i="5"/>
  <c r="G2298" i="5"/>
  <c r="F2302" i="5"/>
  <c r="R2304" i="5"/>
  <c r="I2304" i="5"/>
  <c r="G2304" i="5"/>
  <c r="G2311" i="5"/>
  <c r="AB2314"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E2293" i="5"/>
  <c r="X2293" i="5" s="1"/>
  <c r="R2293" i="5"/>
  <c r="E2302" i="5"/>
  <c r="X2302" i="5" s="1"/>
  <c r="R2302" i="5"/>
  <c r="H2305" i="5"/>
  <c r="H2307"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s="1"/>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5" i="5"/>
  <c r="T2334" i="5"/>
  <c r="R2337" i="5"/>
  <c r="T2338" i="5"/>
  <c r="R2341" i="5"/>
  <c r="T2342" i="5"/>
  <c r="R2345" i="5"/>
  <c r="T2346" i="5"/>
  <c r="R2349" i="5"/>
  <c r="G2355" i="5"/>
  <c r="AB2361" i="5"/>
  <c r="T2361" i="5"/>
  <c r="AB2369" i="5"/>
  <c r="T2369" i="5"/>
  <c r="AB2377" i="5"/>
  <c r="T2377" i="5"/>
  <c r="G2387" i="5"/>
  <c r="I2394" i="5"/>
  <c r="H2394" i="5"/>
  <c r="J2394" i="5"/>
  <c r="F2394" i="5"/>
  <c r="E2394" i="5"/>
  <c r="X2394" i="5" s="1"/>
  <c r="R2411" i="5"/>
  <c r="J2411" i="5"/>
  <c r="I2411" i="5"/>
  <c r="H2411" i="5"/>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60" i="5"/>
  <c r="V2462" i="5"/>
  <c r="G2462" i="5" s="1"/>
  <c r="J2468" i="5"/>
  <c r="V2470" i="5"/>
  <c r="G2481" i="5"/>
  <c r="G2487"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3" i="5"/>
  <c r="T261" i="5"/>
  <c r="S149" i="5"/>
  <c r="S490" i="5"/>
  <c r="T372" i="5"/>
  <c r="T336" i="5"/>
  <c r="T436" i="5"/>
  <c r="T348" i="5"/>
  <c r="T432" i="5"/>
  <c r="T178" i="5"/>
  <c r="S510" i="5"/>
  <c r="S146" i="5"/>
  <c r="T157" i="5"/>
  <c r="T192" i="5"/>
  <c r="S192" i="5"/>
  <c r="S202" i="5"/>
  <c r="T181" i="5"/>
  <c r="T164" i="5"/>
  <c r="T212" i="5"/>
  <c r="T383" i="5"/>
  <c r="T83" i="5"/>
  <c r="T122" i="5"/>
  <c r="T249" i="5"/>
  <c r="T60" i="5"/>
  <c r="S84" i="5"/>
  <c r="T65" i="5"/>
  <c r="T81"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T233" i="5"/>
  <c r="S168" i="5"/>
  <c r="T125" i="5"/>
  <c r="T137" i="5"/>
  <c r="T170" i="5"/>
  <c r="T204" i="5"/>
  <c r="T120" i="5"/>
  <c r="T149" i="5"/>
  <c r="T109" i="5"/>
  <c r="S52" i="5"/>
  <c r="S60" i="5"/>
  <c r="T75" i="5"/>
  <c r="S122" i="5"/>
  <c r="S176" i="5"/>
  <c r="T185" i="5"/>
  <c r="T225" i="5"/>
  <c r="T326" i="5"/>
  <c r="S360" i="5"/>
  <c r="S7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54" i="5"/>
  <c r="S82" i="5"/>
  <c r="S94" i="5"/>
  <c r="S160" i="5"/>
  <c r="S170" i="5"/>
  <c r="T118" i="5"/>
  <c r="T182" i="5"/>
  <c r="T130" i="5"/>
  <c r="T194" i="5"/>
  <c r="T205" i="5"/>
  <c r="T293" i="5"/>
  <c r="T141" i="5"/>
  <c r="T92" i="5"/>
  <c r="S112" i="5"/>
  <c r="S144" i="5"/>
  <c r="T153" i="5"/>
  <c r="T213" i="5"/>
  <c r="T297" i="5"/>
  <c r="T55" i="5"/>
  <c r="T63" i="5"/>
  <c r="T68" i="5"/>
  <c r="T87" i="5"/>
  <c r="T69"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S228" i="5"/>
  <c r="S236" i="5"/>
  <c r="T340" i="5"/>
  <c r="S224" i="5"/>
  <c r="S178" i="5"/>
  <c r="S104" i="5"/>
  <c r="S136" i="5"/>
  <c r="T126" i="5"/>
  <c r="S158" i="5"/>
  <c r="T54" i="5"/>
  <c r="S74" i="5"/>
  <c r="T82" i="5"/>
  <c r="T105" i="5"/>
  <c r="T138" i="5"/>
  <c r="T172" i="5"/>
  <c r="T220" i="5"/>
  <c r="T241" i="5"/>
  <c r="S118" i="5"/>
  <c r="S182" i="5"/>
  <c r="T117" i="5"/>
  <c r="S130" i="5"/>
  <c r="S194" i="5"/>
  <c r="T110" i="5"/>
  <c r="T173" i="5"/>
  <c r="T330" i="5"/>
  <c r="T52" i="5"/>
  <c r="S64" i="5"/>
  <c r="T84" i="5"/>
  <c r="T186" i="5"/>
  <c r="T360" i="5"/>
  <c r="T79"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412" i="5"/>
  <c r="T414" i="5"/>
  <c r="S542" i="5"/>
  <c r="S126" i="5"/>
  <c r="T160" i="5"/>
  <c r="T74" i="5"/>
  <c r="S128" i="5"/>
  <c r="T140" i="5"/>
  <c r="T370" i="5"/>
  <c r="T184" i="5"/>
  <c r="T132" i="5"/>
  <c r="T196" i="5"/>
  <c r="T277" i="5"/>
  <c r="S407" i="5"/>
  <c r="S110" i="5"/>
  <c r="T142" i="5"/>
  <c r="S196" i="5"/>
  <c r="T76" i="5"/>
  <c r="T95" i="5"/>
  <c r="T154" i="5"/>
  <c r="S186" i="5"/>
  <c r="T28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T408" i="5"/>
  <c r="T444" i="5"/>
  <c r="T380" i="5"/>
  <c r="T303" i="5"/>
  <c r="T428" i="5"/>
  <c r="S478" i="5"/>
  <c r="T285" i="5"/>
  <c r="T177" i="5"/>
  <c r="T128" i="5"/>
  <c r="S66" i="5"/>
  <c r="T106" i="5"/>
  <c r="T322" i="5"/>
  <c r="T100" i="5"/>
  <c r="T112" i="5"/>
  <c r="S142" i="5"/>
  <c r="S174" i="5"/>
  <c r="S56" i="5"/>
  <c r="S68" i="5"/>
  <c r="S88" i="5"/>
  <c r="S154" i="5"/>
  <c r="T59" i="5"/>
  <c r="T64" i="5"/>
  <c r="T88"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58" i="5"/>
  <c r="T66" i="5"/>
  <c r="S98" i="5"/>
  <c r="T108" i="5"/>
  <c r="T161" i="5"/>
  <c r="T245" i="5"/>
  <c r="T306" i="5"/>
  <c r="T144" i="5"/>
  <c r="T176" i="5"/>
  <c r="S80" i="5"/>
  <c r="T156" i="5"/>
  <c r="T80" i="5"/>
  <c r="T121" i="5"/>
  <c r="T61" i="5"/>
  <c r="T77"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09" i="5"/>
  <c r="T388" i="5"/>
  <c r="T396" i="5"/>
  <c r="T448" i="5"/>
  <c r="T253" i="5"/>
  <c r="T113" i="5"/>
  <c r="T146" i="5"/>
  <c r="T217" i="5"/>
  <c r="T237" i="5"/>
  <c r="T58" i="5"/>
  <c r="T78" i="5"/>
  <c r="T98" i="5"/>
  <c r="T169" i="5"/>
  <c r="T202" i="5"/>
  <c r="T209" i="5"/>
  <c r="T273" i="5"/>
  <c r="T152" i="5"/>
  <c r="T350" i="5"/>
  <c r="T221" i="5"/>
  <c r="T56" i="5"/>
  <c r="S72" i="5"/>
  <c r="T91" i="5"/>
  <c r="T96" i="5"/>
  <c r="T67" i="5"/>
  <c r="T72"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2" i="5"/>
  <c r="T94" i="5"/>
  <c r="T318" i="5"/>
  <c r="T467" i="5"/>
  <c r="T260" i="5"/>
  <c r="T201" i="5"/>
  <c r="T498" i="5"/>
  <c r="T427" i="5"/>
  <c r="T53" i="5"/>
  <c r="T85" i="5"/>
  <c r="T379" i="5"/>
  <c r="T455" i="5"/>
  <c r="T356" i="5"/>
  <c r="T310" i="5"/>
  <c r="T257" i="5"/>
  <c r="T351" i="5"/>
  <c r="T415" i="5"/>
  <c r="T431" i="5"/>
  <c r="T483" i="5"/>
  <c r="T265" i="5"/>
  <c r="T343" i="5"/>
  <c r="T145" i="5"/>
  <c r="T116" i="5"/>
  <c r="T403" i="5"/>
  <c r="S41" i="5"/>
  <c r="S26" i="5"/>
  <c r="S48" i="5"/>
  <c r="S27" i="5"/>
  <c r="T51" i="5"/>
  <c r="T26" i="5"/>
  <c r="T18" i="5"/>
  <c r="T31" i="5"/>
  <c r="T24" i="5"/>
  <c r="T25" i="5"/>
  <c r="T44" i="5"/>
  <c r="T28" i="5"/>
  <c r="T40" i="5"/>
  <c r="T34" i="5"/>
  <c r="T46" i="5"/>
  <c r="S38" i="5"/>
  <c r="S25" i="5"/>
  <c r="S50" i="5"/>
  <c r="T21" i="5"/>
  <c r="T48" i="5"/>
  <c r="T49" i="5"/>
  <c r="T47" i="5"/>
  <c r="S19" i="5"/>
  <c r="T50" i="5"/>
  <c r="T30" i="5"/>
  <c r="S32" i="5"/>
  <c r="T19" i="5"/>
  <c r="T20" i="5"/>
  <c r="S28" i="5"/>
  <c r="T33" i="5"/>
  <c r="T5" i="5"/>
  <c r="T38" i="5"/>
  <c r="S34" i="5"/>
  <c r="T43" i="5"/>
  <c r="T29" i="5"/>
  <c r="S18" i="5"/>
  <c r="T22" i="5"/>
  <c r="T36" i="5"/>
  <c r="T35" i="5"/>
  <c r="S46" i="5"/>
  <c r="T23" i="5"/>
  <c r="T39" i="5"/>
  <c r="S40" i="5"/>
  <c r="T32" i="5"/>
  <c r="T27" i="5"/>
  <c r="S30" i="5"/>
  <c r="T6" i="5"/>
  <c r="T37" i="5"/>
  <c r="S44" i="5"/>
  <c r="T45" i="5"/>
  <c r="T41" i="5"/>
  <c r="H42" i="5" l="1"/>
  <c r="E42" i="5"/>
  <c r="F42" i="5"/>
  <c r="I42" i="5"/>
  <c r="R42" i="5"/>
  <c r="J42" i="5"/>
  <c r="G42" i="5"/>
  <c r="C11" i="6"/>
  <c r="C4" i="6"/>
  <c r="C9" i="6"/>
  <c r="C8" i="6"/>
  <c r="C10" i="6"/>
  <c r="R2164" i="5"/>
  <c r="I1966" i="5"/>
  <c r="E2164" i="5"/>
  <c r="X2164" i="5" s="1"/>
  <c r="J2068" i="5"/>
  <c r="I2068" i="5"/>
  <c r="J1966" i="5"/>
  <c r="I986" i="5"/>
  <c r="H649" i="5"/>
  <c r="E289" i="5"/>
  <c r="X289" i="5" s="1"/>
  <c r="E2043" i="5"/>
  <c r="X2043" i="5" s="1"/>
  <c r="R2043" i="5"/>
  <c r="R1966" i="5"/>
  <c r="F289" i="5"/>
  <c r="H986" i="5"/>
  <c r="E1966" i="5"/>
  <c r="X1966" i="5" s="1"/>
  <c r="H1958" i="5"/>
  <c r="R986" i="5"/>
  <c r="R2068" i="5"/>
  <c r="I1958" i="5"/>
  <c r="E1271" i="5"/>
  <c r="X1271" i="5" s="1"/>
  <c r="H2068" i="5"/>
  <c r="J1958" i="5"/>
  <c r="R1958" i="5"/>
  <c r="E1197" i="5"/>
  <c r="X1197" i="5" s="1"/>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1" i="5"/>
  <c r="X148" i="5"/>
  <c r="X529" i="5"/>
  <c r="X386" i="5"/>
  <c r="X121" i="5"/>
  <c r="X545" i="5"/>
  <c r="X558" i="5"/>
  <c r="S531" i="5"/>
  <c r="X335" i="5"/>
  <c r="X355" i="5"/>
  <c r="S355" i="5"/>
  <c r="X317" i="5"/>
  <c r="X153" i="5"/>
  <c r="X213" i="5"/>
  <c r="X20"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2"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E2317" i="5"/>
  <c r="X2317" i="5" s="1"/>
  <c r="J1918" i="5"/>
  <c r="E1288" i="5"/>
  <c r="X1288" i="5" s="1"/>
  <c r="R982" i="5"/>
  <c r="G850" i="5"/>
  <c r="R871" i="5"/>
  <c r="I850" i="5"/>
  <c r="F1734" i="5"/>
  <c r="I1858" i="5"/>
  <c r="F1576" i="5"/>
  <c r="G1351" i="5"/>
  <c r="H1338" i="5"/>
  <c r="I1223" i="5"/>
  <c r="G751" i="5"/>
  <c r="E751" i="5"/>
  <c r="X751" i="5" s="1"/>
  <c r="J774" i="5"/>
  <c r="F677" i="5"/>
  <c r="I1734" i="5"/>
  <c r="J2283" i="5"/>
  <c r="J1338" i="5"/>
  <c r="F966" i="5"/>
  <c r="J677" i="5"/>
  <c r="E577" i="5"/>
  <c r="J264" i="5"/>
  <c r="F2188" i="5"/>
  <c r="J1734" i="5"/>
  <c r="R1338" i="5"/>
  <c r="I966" i="5"/>
  <c r="I828" i="5"/>
  <c r="H751" i="5"/>
  <c r="H577" i="5"/>
  <c r="I1664" i="5"/>
  <c r="H1576" i="5"/>
  <c r="E1338" i="5"/>
  <c r="X1338" i="5" s="1"/>
  <c r="R966" i="5"/>
  <c r="R828" i="5"/>
  <c r="J751" i="5"/>
  <c r="I577" i="5"/>
  <c r="I264" i="5"/>
  <c r="H264" i="5"/>
  <c r="J1491" i="5"/>
  <c r="F2408" i="5"/>
  <c r="R1668" i="5"/>
  <c r="J1576" i="5"/>
  <c r="I1338" i="5"/>
  <c r="E966" i="5"/>
  <c r="X966" i="5" s="1"/>
  <c r="J577" i="5"/>
  <c r="E677" i="5"/>
  <c r="X677" i="5" s="1"/>
  <c r="F1384" i="5"/>
  <c r="G981" i="5"/>
  <c r="G1319" i="5"/>
  <c r="F981" i="5"/>
  <c r="J671" i="5"/>
  <c r="E649" i="5"/>
  <c r="X649" i="5" s="1"/>
  <c r="J1050" i="5"/>
  <c r="H2172" i="5"/>
  <c r="J1683" i="5"/>
  <c r="I1384" i="5"/>
  <c r="I1050" i="5"/>
  <c r="I1319" i="5"/>
  <c r="I1132" i="5"/>
  <c r="H981" i="5"/>
  <c r="I649" i="5"/>
  <c r="E1384" i="5"/>
  <c r="X1384" i="5" s="1"/>
  <c r="R1038" i="5"/>
  <c r="G1132" i="5"/>
  <c r="I1014" i="5"/>
  <c r="J1319" i="5"/>
  <c r="J1132" i="5"/>
  <c r="I981" i="5"/>
  <c r="J2172" i="5"/>
  <c r="G1592" i="5"/>
  <c r="R1319" i="5"/>
  <c r="J981" i="5"/>
  <c r="E188" i="5"/>
  <c r="E2172" i="5"/>
  <c r="X2172" i="5" s="1"/>
  <c r="H2115" i="5"/>
  <c r="R1753" i="5"/>
  <c r="J1592" i="5"/>
  <c r="H1592" i="5"/>
  <c r="H1384" i="5"/>
  <c r="I671" i="5"/>
  <c r="J214" i="5"/>
  <c r="F2300" i="5"/>
  <c r="R1592" i="5"/>
  <c r="J1384" i="5"/>
  <c r="E1319" i="5"/>
  <c r="X1319" i="5" s="1"/>
  <c r="J188" i="5"/>
  <c r="R2300" i="5"/>
  <c r="E1592" i="5"/>
  <c r="X1592" i="5" s="1"/>
  <c r="R1050" i="5"/>
  <c r="R1014" i="5"/>
  <c r="I1038" i="5"/>
  <c r="F1319" i="5"/>
  <c r="R851" i="5"/>
  <c r="F1946" i="5"/>
  <c r="H1946" i="5"/>
  <c r="E1425" i="5"/>
  <c r="X1425" i="5" s="1"/>
  <c r="I1380" i="5"/>
  <c r="E871" i="5"/>
  <c r="X871" i="5" s="1"/>
  <c r="J462" i="5"/>
  <c r="I1946" i="5"/>
  <c r="R1664" i="5"/>
  <c r="E1157" i="5"/>
  <c r="X1157" i="5" s="1"/>
  <c r="H462" i="5"/>
  <c r="E2362" i="5"/>
  <c r="X2362" i="5" s="1"/>
  <c r="J1946" i="5"/>
  <c r="J1437" i="5"/>
  <c r="F1157" i="5"/>
  <c r="R1946" i="5"/>
  <c r="J1664" i="5"/>
  <c r="J1425" i="5"/>
  <c r="R261" i="5"/>
  <c r="E462" i="5"/>
  <c r="I2362" i="5"/>
  <c r="E261" i="5"/>
  <c r="I871" i="5"/>
  <c r="I462" i="5"/>
  <c r="R573" i="5"/>
  <c r="I2479" i="5"/>
  <c r="E1946" i="5"/>
  <c r="X1946" i="5" s="1"/>
  <c r="R1324" i="5"/>
  <c r="H1157" i="5"/>
  <c r="G871" i="5"/>
  <c r="F871" i="5"/>
  <c r="H296" i="5"/>
  <c r="F90" i="5"/>
  <c r="R745" i="5"/>
  <c r="F261" i="5"/>
  <c r="F766" i="5"/>
  <c r="H745" i="5"/>
  <c r="E561" i="5"/>
  <c r="H261" i="5"/>
  <c r="H2324" i="5"/>
  <c r="E102" i="5"/>
  <c r="R1328" i="5"/>
  <c r="E573" i="5"/>
  <c r="H561" i="5"/>
  <c r="F462" i="5"/>
  <c r="G1203" i="5"/>
  <c r="R1203" i="5"/>
  <c r="H573" i="5"/>
  <c r="I561" i="5"/>
  <c r="G261" i="5"/>
  <c r="F1664" i="5"/>
  <c r="J1203" i="5"/>
  <c r="G765" i="5"/>
  <c r="I573" i="5"/>
  <c r="J561" i="5"/>
  <c r="J296" i="5"/>
  <c r="I261" i="5"/>
  <c r="J871" i="5"/>
  <c r="F561" i="5"/>
  <c r="I102" i="5"/>
  <c r="H1664" i="5"/>
  <c r="J573" i="5"/>
  <c r="R2362" i="5"/>
  <c r="R2316" i="5"/>
  <c r="R2156" i="5"/>
  <c r="H1785" i="5"/>
  <c r="R798" i="5"/>
  <c r="H575" i="5"/>
  <c r="R2396" i="5"/>
  <c r="J2362" i="5"/>
  <c r="E2156" i="5"/>
  <c r="X2156" i="5" s="1"/>
  <c r="F695" i="5"/>
  <c r="I643" i="5"/>
  <c r="H402" i="5"/>
  <c r="H2396" i="5"/>
  <c r="E2396" i="5"/>
  <c r="X2396" i="5" s="1"/>
  <c r="E716" i="5"/>
  <c r="X716" i="5" s="1"/>
  <c r="J402" i="5"/>
  <c r="J1232" i="5"/>
  <c r="F716" i="5"/>
  <c r="R774" i="5"/>
  <c r="E798" i="5"/>
  <c r="X798" i="5" s="1"/>
  <c r="E774" i="5"/>
  <c r="X774" i="5" s="1"/>
  <c r="R402" i="5"/>
  <c r="H2316" i="5"/>
  <c r="F798" i="5"/>
  <c r="F774" i="5"/>
  <c r="E402" i="5"/>
  <c r="F2362" i="5"/>
  <c r="G2316" i="5"/>
  <c r="H798" i="5"/>
  <c r="H774" i="5"/>
  <c r="J390" i="5"/>
  <c r="H2362" i="5"/>
  <c r="I2316" i="5"/>
  <c r="F1785" i="5"/>
  <c r="F941" i="5"/>
  <c r="I798" i="5"/>
  <c r="I774" i="5"/>
  <c r="E2015" i="5"/>
  <c r="X2015" i="5" s="1"/>
  <c r="J2015" i="5"/>
  <c r="J1723" i="5"/>
  <c r="E1683" i="5"/>
  <c r="X1683" i="5" s="1"/>
  <c r="H1433" i="5"/>
  <c r="I1307" i="5"/>
  <c r="F1271" i="5"/>
  <c r="J601" i="5"/>
  <c r="T601" i="5" s="1"/>
  <c r="J2076" i="5"/>
  <c r="I2076" i="5"/>
  <c r="J1672" i="5"/>
  <c r="E1715" i="5"/>
  <c r="X1715" i="5" s="1"/>
  <c r="R1402" i="5"/>
  <c r="R1307" i="5"/>
  <c r="G1271" i="5"/>
  <c r="H601" i="5"/>
  <c r="E2256" i="5"/>
  <c r="X2256" i="5" s="1"/>
  <c r="I1769" i="5"/>
  <c r="R1632" i="5"/>
  <c r="I1271" i="5"/>
  <c r="R890" i="5"/>
  <c r="E1066" i="5"/>
  <c r="X1066" i="5" s="1"/>
  <c r="R2076" i="5"/>
  <c r="J1769" i="5"/>
  <c r="R1672" i="5"/>
  <c r="J1433" i="5"/>
  <c r="J1271" i="5"/>
  <c r="R2256" i="5"/>
  <c r="F1525" i="5"/>
  <c r="R1122" i="5"/>
  <c r="R1271" i="5"/>
  <c r="I601" i="5"/>
  <c r="F1672" i="5"/>
  <c r="J2317" i="5"/>
  <c r="H1463" i="5"/>
  <c r="I1525" i="5"/>
  <c r="H1672" i="5"/>
  <c r="R2317" i="5"/>
  <c r="H2042" i="5"/>
  <c r="J1632" i="5"/>
  <c r="J1525" i="5"/>
  <c r="E1433" i="5"/>
  <c r="X1433" i="5" s="1"/>
  <c r="E601" i="5"/>
  <c r="E1672" i="5"/>
  <c r="X1672" i="5" s="1"/>
  <c r="F1050" i="5"/>
  <c r="J114" i="5"/>
  <c r="F114" i="5"/>
  <c r="E264" i="5"/>
  <c r="I114" i="5"/>
  <c r="F264" i="5"/>
  <c r="F671" i="5"/>
  <c r="E114" i="5"/>
  <c r="R114" i="5"/>
  <c r="G1384" i="5"/>
  <c r="R1723" i="5"/>
  <c r="F1679" i="5"/>
  <c r="H1671" i="5"/>
  <c r="E1324" i="5"/>
  <c r="X1324" i="5" s="1"/>
  <c r="J1223" i="5"/>
  <c r="J695" i="5"/>
  <c r="I1324" i="5"/>
  <c r="F1680" i="5"/>
  <c r="H1699" i="5"/>
  <c r="E1723" i="5"/>
  <c r="X1723" i="5" s="1"/>
  <c r="G1679" i="5"/>
  <c r="F1312" i="5"/>
  <c r="G1680" i="5"/>
  <c r="F2292" i="5"/>
  <c r="I1699" i="5"/>
  <c r="F1608" i="5"/>
  <c r="H1679" i="5"/>
  <c r="E695" i="5"/>
  <c r="X695" i="5" s="1"/>
  <c r="I1680" i="5"/>
  <c r="I1312" i="5"/>
  <c r="H1680" i="5"/>
  <c r="H2292" i="5"/>
  <c r="F1935" i="5"/>
  <c r="J1699" i="5"/>
  <c r="J1608" i="5"/>
  <c r="R1711" i="5"/>
  <c r="I1679" i="5"/>
  <c r="R1312" i="5"/>
  <c r="H1312" i="5"/>
  <c r="R761" i="5"/>
  <c r="G695" i="5"/>
  <c r="I2292" i="5"/>
  <c r="R1696" i="5"/>
  <c r="J1692" i="5"/>
  <c r="R1608" i="5"/>
  <c r="E1711" i="5"/>
  <c r="X1711" i="5" s="1"/>
  <c r="J1679" i="5"/>
  <c r="E1312" i="5"/>
  <c r="X1312" i="5" s="1"/>
  <c r="F1223" i="5"/>
  <c r="H647" i="5"/>
  <c r="R418" i="5"/>
  <c r="E2292" i="5"/>
  <c r="X2292" i="5" s="1"/>
  <c r="R2292" i="5"/>
  <c r="R1692" i="5"/>
  <c r="H1723" i="5"/>
  <c r="R1679" i="5"/>
  <c r="H1223" i="5"/>
  <c r="I695" i="5"/>
  <c r="H695" i="5"/>
  <c r="J418" i="5"/>
  <c r="H2288" i="5"/>
  <c r="I1723" i="5"/>
  <c r="H1324" i="5"/>
  <c r="R1223" i="5"/>
  <c r="I647" i="5"/>
  <c r="H418" i="5"/>
  <c r="J2479" i="5"/>
  <c r="J2231" i="5"/>
  <c r="J1640" i="5"/>
  <c r="I1507" i="5"/>
  <c r="E1296" i="5"/>
  <c r="X1296" i="5" s="1"/>
  <c r="H1221" i="5"/>
  <c r="I1109" i="5"/>
  <c r="E495" i="5"/>
  <c r="I1139" i="5"/>
  <c r="I1232" i="5"/>
  <c r="H2479" i="5"/>
  <c r="G2231" i="5"/>
  <c r="H1858" i="5"/>
  <c r="I1753" i="5"/>
  <c r="R1640" i="5"/>
  <c r="J1109" i="5"/>
  <c r="I631" i="5"/>
  <c r="R1232" i="5"/>
  <c r="R2479" i="5"/>
  <c r="R2309" i="5"/>
  <c r="J1858" i="5"/>
  <c r="E1753" i="5"/>
  <c r="X1753" i="5" s="1"/>
  <c r="R1643" i="5"/>
  <c r="R1252" i="5"/>
  <c r="H1252" i="5"/>
  <c r="H1232" i="5"/>
  <c r="I595" i="5"/>
  <c r="R446" i="5"/>
  <c r="G1232" i="5"/>
  <c r="E2309" i="5"/>
  <c r="X2309" i="5" s="1"/>
  <c r="F2091" i="5"/>
  <c r="R1858" i="5"/>
  <c r="E1252" i="5"/>
  <c r="X1252" i="5" s="1"/>
  <c r="G835" i="5"/>
  <c r="H414" i="5"/>
  <c r="H394" i="5"/>
  <c r="E2479" i="5"/>
  <c r="X2479" i="5" s="1"/>
  <c r="F1858" i="5"/>
  <c r="E1858" i="5"/>
  <c r="X1858" i="5" s="1"/>
  <c r="E1667" i="5"/>
  <c r="X1667" i="5" s="1"/>
  <c r="E1507" i="5"/>
  <c r="X1507" i="5" s="1"/>
  <c r="E1221" i="5"/>
  <c r="X1221" i="5" s="1"/>
  <c r="R1085" i="5"/>
  <c r="I835" i="5"/>
  <c r="H595" i="5"/>
  <c r="R414" i="5"/>
  <c r="J446" i="5"/>
  <c r="J394" i="5"/>
  <c r="F2479" i="5"/>
  <c r="E2385" i="5"/>
  <c r="X2385" i="5" s="1"/>
  <c r="J2163" i="5"/>
  <c r="R1652" i="5"/>
  <c r="J1652" i="5"/>
  <c r="F1507" i="5"/>
  <c r="F1221" i="5"/>
  <c r="H1296" i="5"/>
  <c r="G1109" i="5"/>
  <c r="F835" i="5"/>
  <c r="R835" i="5"/>
  <c r="R394" i="5"/>
  <c r="I495" i="5"/>
  <c r="E394" i="5"/>
  <c r="F1232" i="5"/>
  <c r="E1899" i="5"/>
  <c r="X1899" i="5" s="1"/>
  <c r="J1724" i="5"/>
  <c r="H1715" i="5"/>
  <c r="F1402" i="5"/>
  <c r="E1380" i="5"/>
  <c r="X1380" i="5" s="1"/>
  <c r="E1328" i="5"/>
  <c r="X1328" i="5" s="1"/>
  <c r="I1094" i="5"/>
  <c r="E970" i="5"/>
  <c r="X970" i="5" s="1"/>
  <c r="E2212" i="5"/>
  <c r="X2212" i="5" s="1"/>
  <c r="E1632" i="5"/>
  <c r="X1632" i="5" s="1"/>
  <c r="R807" i="5"/>
  <c r="J238" i="5"/>
  <c r="J2132" i="5"/>
  <c r="J2160" i="5"/>
  <c r="E1918" i="5"/>
  <c r="X1918" i="5" s="1"/>
  <c r="I1715" i="5"/>
  <c r="H1425" i="5"/>
  <c r="H1328" i="5"/>
  <c r="I607" i="5"/>
  <c r="F807" i="5"/>
  <c r="J313" i="5"/>
  <c r="T313" i="5" s="1"/>
  <c r="H238" i="5"/>
  <c r="R2132" i="5"/>
  <c r="R2160" i="5"/>
  <c r="F1918" i="5"/>
  <c r="J1715" i="5"/>
  <c r="E1402" i="5"/>
  <c r="X1402" i="5" s="1"/>
  <c r="R1066" i="5"/>
  <c r="E1307" i="5"/>
  <c r="X1307" i="5" s="1"/>
  <c r="J1144" i="5"/>
  <c r="G749" i="5"/>
  <c r="H882" i="5"/>
  <c r="H446" i="5"/>
  <c r="I807" i="5"/>
  <c r="F174" i="5"/>
  <c r="E2132" i="5"/>
  <c r="X2132" i="5" s="1"/>
  <c r="H1899" i="5"/>
  <c r="I1918" i="5"/>
  <c r="R1715" i="5"/>
  <c r="H1683" i="5"/>
  <c r="R1284" i="5"/>
  <c r="F1307" i="5"/>
  <c r="F882" i="5"/>
  <c r="E313" i="5"/>
  <c r="I1402" i="5"/>
  <c r="H1918" i="5"/>
  <c r="I1683" i="5"/>
  <c r="E1284" i="5"/>
  <c r="X1284" i="5" s="1"/>
  <c r="I1122" i="5"/>
  <c r="I1066" i="5"/>
  <c r="G1307" i="5"/>
  <c r="I882" i="5"/>
  <c r="F313" i="5"/>
  <c r="R882" i="5"/>
  <c r="E782" i="5"/>
  <c r="X782" i="5" s="1"/>
  <c r="F1899" i="5"/>
  <c r="R1918" i="5"/>
  <c r="R1724" i="5"/>
  <c r="R1683" i="5"/>
  <c r="E1525" i="5"/>
  <c r="X1525" i="5" s="1"/>
  <c r="J1307" i="5"/>
  <c r="J2180" i="5"/>
  <c r="H2163" i="5"/>
  <c r="R2183" i="5"/>
  <c r="J1667" i="5"/>
  <c r="R1659" i="5"/>
  <c r="E1687" i="5"/>
  <c r="X1687" i="5" s="1"/>
  <c r="H1651" i="5"/>
  <c r="I1643" i="5"/>
  <c r="H941" i="5"/>
  <c r="G719" i="5"/>
  <c r="G679" i="5"/>
  <c r="E523" i="5"/>
  <c r="I719" i="5"/>
  <c r="R2180" i="5"/>
  <c r="I2163" i="5"/>
  <c r="E2011" i="5"/>
  <c r="X2011" i="5" s="1"/>
  <c r="E2091" i="5"/>
  <c r="X2091" i="5" s="1"/>
  <c r="R1667" i="5"/>
  <c r="G1707" i="5"/>
  <c r="F1707" i="5"/>
  <c r="E1659" i="5"/>
  <c r="X1659" i="5" s="1"/>
  <c r="I1651" i="5"/>
  <c r="J1643" i="5"/>
  <c r="E941" i="5"/>
  <c r="X941" i="5" s="1"/>
  <c r="E766" i="5"/>
  <c r="X766" i="5" s="1"/>
  <c r="H390" i="5"/>
  <c r="J719" i="5"/>
  <c r="J2453" i="5"/>
  <c r="F2214" i="5"/>
  <c r="E2214" i="5"/>
  <c r="X2214" i="5" s="1"/>
  <c r="E2183" i="5"/>
  <c r="X2183" i="5" s="1"/>
  <c r="R2163" i="5"/>
  <c r="I2042" i="5"/>
  <c r="G2091" i="5"/>
  <c r="R1656" i="5"/>
  <c r="R1651" i="5"/>
  <c r="H1707" i="5"/>
  <c r="E1643" i="5"/>
  <c r="X1643" i="5" s="1"/>
  <c r="I941" i="5"/>
  <c r="H766" i="5"/>
  <c r="J679" i="5"/>
  <c r="H719" i="5"/>
  <c r="I679" i="5"/>
  <c r="E679" i="5"/>
  <c r="X679" i="5" s="1"/>
  <c r="R390" i="5"/>
  <c r="F2011" i="5"/>
  <c r="R2453" i="5"/>
  <c r="H2214" i="5"/>
  <c r="J2042" i="5"/>
  <c r="H2091" i="5"/>
  <c r="H1687" i="5"/>
  <c r="E1651" i="5"/>
  <c r="X1651" i="5" s="1"/>
  <c r="I1707" i="5"/>
  <c r="R941" i="5"/>
  <c r="I766" i="5"/>
  <c r="R719" i="5"/>
  <c r="E390" i="5"/>
  <c r="F2252" i="5"/>
  <c r="E2252" i="5"/>
  <c r="X2252" i="5" s="1"/>
  <c r="J2196" i="5"/>
  <c r="H2183" i="5"/>
  <c r="R2011" i="5"/>
  <c r="R2042" i="5"/>
  <c r="I2091" i="5"/>
  <c r="H1659" i="5"/>
  <c r="F1643" i="5"/>
  <c r="I1687" i="5"/>
  <c r="F1667" i="5"/>
  <c r="J1707" i="5"/>
  <c r="J766" i="5"/>
  <c r="H599" i="5"/>
  <c r="R2196" i="5"/>
  <c r="I2183" i="5"/>
  <c r="E2042" i="5"/>
  <c r="X2042" i="5" s="1"/>
  <c r="J2091" i="5"/>
  <c r="J1656" i="5"/>
  <c r="H1667" i="5"/>
  <c r="G1643" i="5"/>
  <c r="I1659" i="5"/>
  <c r="J1687" i="5"/>
  <c r="R1707" i="5"/>
  <c r="G941" i="5"/>
  <c r="J643" i="5"/>
  <c r="J2183" i="5"/>
  <c r="I1667" i="5"/>
  <c r="J1659" i="5"/>
  <c r="R1687" i="5"/>
  <c r="H679" i="5"/>
  <c r="F679" i="5"/>
  <c r="E2196" i="5"/>
  <c r="X2196" i="5" s="1"/>
  <c r="E2408" i="5"/>
  <c r="X2408" i="5" s="1"/>
  <c r="I2115" i="5"/>
  <c r="R1773" i="5"/>
  <c r="R1139" i="5"/>
  <c r="H868" i="5"/>
  <c r="G868" i="5"/>
  <c r="E851" i="5"/>
  <c r="X851" i="5" s="1"/>
  <c r="R753" i="5"/>
  <c r="J438" i="5"/>
  <c r="J410" i="5"/>
  <c r="J292" i="5"/>
  <c r="H276" i="5"/>
  <c r="E86" i="5"/>
  <c r="E1139" i="5"/>
  <c r="X1139" i="5" s="1"/>
  <c r="J2115" i="5"/>
  <c r="I1854" i="5"/>
  <c r="E1841" i="5"/>
  <c r="X1841" i="5" s="1"/>
  <c r="H1773" i="5"/>
  <c r="H1810" i="5"/>
  <c r="E1773" i="5"/>
  <c r="X1773" i="5" s="1"/>
  <c r="R978" i="5"/>
  <c r="F851" i="5"/>
  <c r="F816" i="5"/>
  <c r="I579" i="5"/>
  <c r="H292" i="5"/>
  <c r="G1139" i="5"/>
  <c r="R2115" i="5"/>
  <c r="H1854" i="5"/>
  <c r="I1810" i="5"/>
  <c r="F1773" i="5"/>
  <c r="E729" i="5"/>
  <c r="X729" i="5" s="1"/>
  <c r="E1085" i="5"/>
  <c r="X1085" i="5" s="1"/>
  <c r="J868" i="5"/>
  <c r="R579" i="5"/>
  <c r="F1841" i="5"/>
  <c r="J1854" i="5"/>
  <c r="J1810" i="5"/>
  <c r="H1139" i="5"/>
  <c r="R1291" i="5"/>
  <c r="I887" i="5"/>
  <c r="G729" i="5"/>
  <c r="F737" i="5"/>
  <c r="H579" i="5"/>
  <c r="J276" i="5"/>
  <c r="G2042" i="5"/>
  <c r="H1085" i="5"/>
  <c r="R868" i="5"/>
  <c r="J591" i="5"/>
  <c r="I86" i="5"/>
  <c r="I2416" i="5"/>
  <c r="H1841" i="5"/>
  <c r="R1854" i="5"/>
  <c r="E1810" i="5"/>
  <c r="X1810" i="5" s="1"/>
  <c r="H1316" i="5"/>
  <c r="G1085" i="5"/>
  <c r="I978" i="5"/>
  <c r="E868" i="5"/>
  <c r="X868" i="5" s="1"/>
  <c r="F887" i="5"/>
  <c r="R729" i="5"/>
  <c r="E737" i="5"/>
  <c r="X737" i="5" s="1"/>
  <c r="F523" i="5"/>
  <c r="F1139" i="5"/>
  <c r="J579" i="5"/>
  <c r="E591" i="5"/>
  <c r="I1841" i="5"/>
  <c r="E1854" i="5"/>
  <c r="X1854" i="5" s="1"/>
  <c r="R1810" i="5"/>
  <c r="G1773" i="5"/>
  <c r="F1470" i="5"/>
  <c r="R1316" i="5"/>
  <c r="I1085" i="5"/>
  <c r="I868" i="5"/>
  <c r="G851" i="5"/>
  <c r="H729" i="5"/>
  <c r="H591" i="5"/>
  <c r="R410" i="5"/>
  <c r="H438" i="5"/>
  <c r="H410" i="5"/>
  <c r="E329" i="5"/>
  <c r="I276" i="5"/>
  <c r="I729" i="5"/>
  <c r="F86" i="5"/>
  <c r="R86" i="5"/>
  <c r="J1841" i="5"/>
  <c r="H1695" i="5"/>
  <c r="E1316" i="5"/>
  <c r="X1316" i="5" s="1"/>
  <c r="J1085" i="5"/>
  <c r="I523" i="5"/>
  <c r="R438" i="5"/>
  <c r="I292" i="5"/>
  <c r="J86" i="5"/>
  <c r="T86" i="5" s="1"/>
  <c r="G2341" i="5"/>
  <c r="B30" i="6"/>
  <c r="G30" i="6" s="1"/>
  <c r="B41" i="6"/>
  <c r="G41" i="6" s="1"/>
  <c r="B31" i="6"/>
  <c r="G31" i="6" s="1"/>
  <c r="J305" i="5"/>
  <c r="G643" i="5"/>
  <c r="E280" i="5"/>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0" i="5"/>
  <c r="J434" i="5"/>
  <c r="E305" i="5"/>
  <c r="F101" i="5"/>
  <c r="E2324" i="5"/>
  <c r="X2324" i="5" s="1"/>
  <c r="H2011" i="5"/>
  <c r="F639" i="5"/>
  <c r="E555" i="5"/>
  <c r="J206"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H434" i="5"/>
  <c r="F333"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R193" i="5"/>
  <c r="R214"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3" i="5"/>
  <c r="F305" i="5"/>
  <c r="E193" i="5"/>
  <c r="G2412" i="5"/>
  <c r="E2300" i="5"/>
  <c r="X2300" i="5" s="1"/>
  <c r="G1935" i="5"/>
  <c r="I1800" i="5"/>
  <c r="J1663" i="5"/>
  <c r="I1711" i="5"/>
  <c r="E1493" i="5"/>
  <c r="X1493" i="5" s="1"/>
  <c r="E1189" i="5"/>
  <c r="X1189" i="5" s="1"/>
  <c r="J1351" i="5"/>
  <c r="I1291" i="5"/>
  <c r="R874" i="5"/>
  <c r="G711" i="5"/>
  <c r="R737" i="5"/>
  <c r="E748" i="5"/>
  <c r="X748" i="5" s="1"/>
  <c r="I716" i="5"/>
  <c r="R717" i="5"/>
  <c r="F756" i="5"/>
  <c r="I305" i="5"/>
  <c r="H188" i="5"/>
  <c r="F188" i="5"/>
  <c r="R206" i="5"/>
  <c r="E101" i="5"/>
  <c r="F280" i="5"/>
  <c r="E1509" i="5"/>
  <c r="X1509" i="5" s="1"/>
  <c r="F1189" i="5"/>
  <c r="I982" i="5"/>
  <c r="J1291" i="5"/>
  <c r="G973" i="5"/>
  <c r="E973" i="5"/>
  <c r="X973" i="5" s="1"/>
  <c r="F748" i="5"/>
  <c r="J716" i="5"/>
  <c r="H639" i="5"/>
  <c r="H587" i="5"/>
  <c r="R434" i="5"/>
  <c r="H430" i="5"/>
  <c r="I280" i="5"/>
  <c r="I188" i="5"/>
  <c r="F2060" i="5"/>
  <c r="H555" i="5"/>
  <c r="H2196" i="5"/>
  <c r="G280"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F242" i="5"/>
  <c r="G2380" i="5"/>
  <c r="J1526" i="5"/>
  <c r="I1526" i="5"/>
  <c r="H1526" i="5"/>
  <c r="E1526" i="5"/>
  <c r="X1526" i="5" s="1"/>
  <c r="G264" i="5"/>
  <c r="F591" i="5"/>
  <c r="R591" i="5"/>
  <c r="I2385" i="5"/>
  <c r="H2404" i="5"/>
  <c r="H2179" i="5"/>
  <c r="R2099" i="5"/>
  <c r="R1939" i="5"/>
  <c r="G1760" i="5"/>
  <c r="R1866" i="5"/>
  <c r="J1192" i="5"/>
  <c r="G1303" i="5"/>
  <c r="F1144" i="5"/>
  <c r="F866" i="5"/>
  <c r="J302" i="5"/>
  <c r="H1939" i="5"/>
  <c r="H242" i="5"/>
  <c r="E70" i="5"/>
  <c r="J2404" i="5"/>
  <c r="E2159" i="5"/>
  <c r="X2159" i="5" s="1"/>
  <c r="I2179" i="5"/>
  <c r="E1939" i="5"/>
  <c r="X1939" i="5" s="1"/>
  <c r="E1866" i="5"/>
  <c r="X1866" i="5" s="1"/>
  <c r="I1785" i="5"/>
  <c r="J1470" i="5"/>
  <c r="I1130" i="5"/>
  <c r="I1114" i="5"/>
  <c r="I1303" i="5"/>
  <c r="R1144" i="5"/>
  <c r="E813" i="5"/>
  <c r="X813" i="5" s="1"/>
  <c r="H633" i="5"/>
  <c r="R422" i="5"/>
  <c r="I2288" i="5"/>
  <c r="G2183" i="5"/>
  <c r="J1434" i="5"/>
  <c r="I1434" i="5"/>
  <c r="H1434" i="5"/>
  <c r="R2404" i="5"/>
  <c r="H2385" i="5"/>
  <c r="J2179" i="5"/>
  <c r="E2099" i="5"/>
  <c r="X2099" i="5" s="1"/>
  <c r="J1951" i="5"/>
  <c r="J1785" i="5"/>
  <c r="J1303" i="5"/>
  <c r="E1073" i="5"/>
  <c r="X1073" i="5" s="1"/>
  <c r="J422" i="5"/>
  <c r="R302" i="5"/>
  <c r="F329" i="5"/>
  <c r="H378" i="5"/>
  <c r="J329" i="5"/>
  <c r="E200" i="5"/>
  <c r="F70" i="5"/>
  <c r="R70" i="5"/>
  <c r="F2380" i="5"/>
  <c r="E2404" i="5"/>
  <c r="X2404" i="5" s="1"/>
  <c r="J2385" i="5"/>
  <c r="R2179" i="5"/>
  <c r="H2159" i="5"/>
  <c r="F2099" i="5"/>
  <c r="R1951" i="5"/>
  <c r="H2034" i="5"/>
  <c r="F1866" i="5"/>
  <c r="R1785" i="5"/>
  <c r="R1130" i="5"/>
  <c r="R1303" i="5"/>
  <c r="I970" i="5"/>
  <c r="F1073" i="5"/>
  <c r="F970" i="5"/>
  <c r="I816" i="5"/>
  <c r="I329" i="5"/>
  <c r="J378" i="5"/>
  <c r="I302" i="5"/>
  <c r="H200" i="5"/>
  <c r="G573" i="5"/>
  <c r="G188" i="5"/>
  <c r="G1664" i="5"/>
  <c r="R2385" i="5"/>
  <c r="I2159" i="5"/>
  <c r="E1951" i="5"/>
  <c r="X1951" i="5" s="1"/>
  <c r="I2034" i="5"/>
  <c r="E1785" i="5"/>
  <c r="X1785" i="5" s="1"/>
  <c r="I1470" i="5"/>
  <c r="R1470" i="5"/>
  <c r="R970" i="5"/>
  <c r="H1144" i="5"/>
  <c r="H970" i="5"/>
  <c r="J816" i="5"/>
  <c r="R816" i="5"/>
  <c r="F302" i="5"/>
  <c r="I200" i="5"/>
  <c r="G970" i="5"/>
  <c r="J70" i="5"/>
  <c r="T70" i="5" s="1"/>
  <c r="I70" i="5"/>
  <c r="F200" i="5"/>
  <c r="G2288" i="5"/>
  <c r="G591" i="5"/>
  <c r="R1054" i="5"/>
  <c r="I890" i="5"/>
  <c r="H866" i="5"/>
  <c r="G914" i="5"/>
  <c r="G773" i="5"/>
  <c r="R711" i="5"/>
  <c r="R426" i="5"/>
  <c r="J193"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H174" i="5"/>
  <c r="R174" i="5"/>
  <c r="J174" i="5"/>
  <c r="H807" i="5"/>
  <c r="J807" i="5"/>
  <c r="E807" i="5"/>
  <c r="X807" i="5" s="1"/>
  <c r="E643" i="5"/>
  <c r="X643" i="5" s="1"/>
  <c r="F643" i="5"/>
  <c r="G193" i="5"/>
  <c r="G86" i="5"/>
  <c r="I2264" i="5"/>
  <c r="R2264" i="5"/>
  <c r="J2264" i="5"/>
  <c r="E607" i="5"/>
  <c r="F607" i="5"/>
  <c r="J1137" i="5"/>
  <c r="E890" i="5"/>
  <c r="X890" i="5" s="1"/>
  <c r="I866" i="5"/>
  <c r="R914" i="5"/>
  <c r="R709" i="5"/>
  <c r="H663" i="5"/>
  <c r="H607" i="5"/>
  <c r="H406" i="5"/>
  <c r="F193" i="5"/>
  <c r="I2214" i="5"/>
  <c r="J2214" i="5"/>
  <c r="G2264" i="5"/>
  <c r="J1197" i="5"/>
  <c r="R1197" i="5"/>
  <c r="I1197" i="5"/>
  <c r="H1197" i="5"/>
  <c r="E986" i="5"/>
  <c r="X986" i="5" s="1"/>
  <c r="F986" i="5"/>
  <c r="H850" i="5"/>
  <c r="F850" i="5"/>
  <c r="G70" i="5"/>
  <c r="R1106" i="5"/>
  <c r="G930" i="5"/>
  <c r="F930" i="5"/>
  <c r="I930" i="5"/>
  <c r="I1137" i="5"/>
  <c r="R866" i="5"/>
  <c r="E914" i="5"/>
  <c r="X914" i="5" s="1"/>
  <c r="G709" i="5"/>
  <c r="I711" i="5"/>
  <c r="E678" i="5"/>
  <c r="X678" i="5" s="1"/>
  <c r="H709" i="5"/>
  <c r="J406" i="5"/>
  <c r="G2159" i="5"/>
  <c r="G1769" i="5"/>
  <c r="G1672" i="5"/>
  <c r="H1525" i="5"/>
  <c r="R1525" i="5"/>
  <c r="G1312" i="5"/>
  <c r="E579" i="5"/>
  <c r="F579" i="5"/>
  <c r="H835" i="5"/>
  <c r="J835" i="5"/>
  <c r="R1157" i="5"/>
  <c r="J1157" i="5"/>
  <c r="I1157" i="5"/>
  <c r="H214" i="5"/>
  <c r="E214" i="5"/>
  <c r="I214" i="5"/>
  <c r="F214" i="5"/>
  <c r="R930" i="5"/>
  <c r="R1137" i="5"/>
  <c r="E866" i="5"/>
  <c r="X866" i="5" s="1"/>
  <c r="G890" i="5"/>
  <c r="G866" i="5"/>
  <c r="I678" i="5"/>
  <c r="J426" i="5"/>
  <c r="F2264" i="5"/>
  <c r="E2264" i="5"/>
  <c r="X2264" i="5" s="1"/>
  <c r="I2198" i="5"/>
  <c r="R2198" i="5"/>
  <c r="J2198" i="5"/>
  <c r="E1050" i="5"/>
  <c r="X1050" i="5" s="1"/>
  <c r="H1050" i="5"/>
  <c r="G1066" i="5"/>
  <c r="R577" i="5"/>
  <c r="F577" i="5"/>
  <c r="G200" i="5"/>
  <c r="G114" i="5"/>
  <c r="R305" i="5"/>
  <c r="H305" i="5"/>
  <c r="G462" i="5"/>
  <c r="R242" i="5"/>
  <c r="J242" i="5"/>
  <c r="I242" i="5"/>
  <c r="E242" i="5"/>
  <c r="J1760" i="5"/>
  <c r="I1509" i="5"/>
  <c r="E1463" i="5"/>
  <c r="X1463" i="5" s="1"/>
  <c r="F1137" i="5"/>
  <c r="F890" i="5"/>
  <c r="H2264" i="5"/>
  <c r="F973" i="5"/>
  <c r="I2396" i="5"/>
  <c r="F2396" i="5"/>
  <c r="I2252" i="5"/>
  <c r="R2252" i="5"/>
  <c r="J2252" i="5"/>
  <c r="H2252" i="5"/>
  <c r="G2198" i="5"/>
  <c r="I2256" i="5"/>
  <c r="J2256" i="5"/>
  <c r="J1402" i="5"/>
  <c r="H1402" i="5"/>
  <c r="G1491" i="5"/>
  <c r="H190" i="5"/>
  <c r="J190" i="5"/>
  <c r="R190" i="5"/>
  <c r="I190" i="5"/>
  <c r="E190" i="5"/>
  <c r="H102" i="5"/>
  <c r="J102" i="5"/>
  <c r="R102" i="5"/>
  <c r="R313" i="5"/>
  <c r="H313" i="5"/>
  <c r="H206" i="5"/>
  <c r="E206" i="5"/>
  <c r="I206" i="5"/>
  <c r="F206" i="5"/>
  <c r="R329" i="5"/>
  <c r="H329" i="5"/>
  <c r="J1509" i="5"/>
  <c r="E1137" i="5"/>
  <c r="X1137" i="5" s="1"/>
  <c r="H890" i="5"/>
  <c r="H914" i="5"/>
  <c r="G1687" i="5"/>
  <c r="G1966" i="5"/>
  <c r="J607" i="5"/>
  <c r="G756" i="5"/>
  <c r="E711" i="5"/>
  <c r="X711" i="5" s="1"/>
  <c r="G2214" i="5"/>
  <c r="E2188" i="5"/>
  <c r="X2188" i="5" s="1"/>
  <c r="I2188" i="5"/>
  <c r="H2188" i="5"/>
  <c r="I1850" i="5"/>
  <c r="F1850" i="5"/>
  <c r="G2256" i="5"/>
  <c r="I1632" i="5"/>
  <c r="F1632" i="5"/>
  <c r="G677" i="5"/>
  <c r="G174" i="5"/>
  <c r="I238" i="5"/>
  <c r="R238" i="5"/>
  <c r="F238" i="5"/>
  <c r="E238" i="5"/>
  <c r="G102" i="5"/>
  <c r="I390" i="5"/>
  <c r="F390" i="5"/>
  <c r="G190" i="5"/>
  <c r="H101" i="5"/>
  <c r="I101" i="5"/>
  <c r="F914" i="5"/>
  <c r="H711" i="5"/>
  <c r="H426" i="5"/>
  <c r="H193" i="5"/>
  <c r="I2212" i="5"/>
  <c r="R2212" i="5"/>
  <c r="J2212" i="5"/>
  <c r="H2212" i="5"/>
  <c r="F2212" i="5"/>
  <c r="J2380" i="5"/>
  <c r="I2380" i="5"/>
  <c r="E2380" i="5"/>
  <c r="X2380" i="5" s="1"/>
  <c r="J1308" i="5"/>
  <c r="I1308" i="5"/>
  <c r="J1324" i="5"/>
  <c r="F1324" i="5"/>
  <c r="H90" i="5"/>
  <c r="R90" i="5"/>
  <c r="E90" i="5"/>
  <c r="I90" i="5"/>
  <c r="J90"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E442" i="5"/>
  <c r="I442" i="5"/>
  <c r="F442" i="5"/>
  <c r="H162" i="5"/>
  <c r="R162" i="5"/>
  <c r="J162" i="5"/>
  <c r="I162" i="5"/>
  <c r="F162" i="5"/>
  <c r="E162" i="5"/>
  <c r="G162" i="5"/>
  <c r="I289"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J575" i="5"/>
  <c r="F575" i="5"/>
  <c r="R575" i="5"/>
  <c r="E422" i="5"/>
  <c r="I422" i="5"/>
  <c r="F422" i="5"/>
  <c r="F378" i="5"/>
  <c r="I378" i="5"/>
  <c r="R296" i="5"/>
  <c r="F296" i="5"/>
  <c r="E296" i="5"/>
  <c r="J289"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R595" i="5"/>
  <c r="J595" i="5"/>
  <c r="F595" i="5"/>
  <c r="I364" i="5"/>
  <c r="H364" i="5"/>
  <c r="F364" i="5"/>
  <c r="E364" i="5"/>
  <c r="R364" i="5"/>
  <c r="J364" i="5"/>
  <c r="H278" i="5"/>
  <c r="F278" i="5"/>
  <c r="E278" i="5"/>
  <c r="R278" i="5"/>
  <c r="J278" i="5"/>
  <c r="I278" i="5"/>
  <c r="R716" i="5"/>
  <c r="H716" i="5"/>
  <c r="H250" i="5"/>
  <c r="R250" i="5"/>
  <c r="J250" i="5"/>
  <c r="I250" i="5"/>
  <c r="F250" i="5"/>
  <c r="E250" i="5"/>
  <c r="R292" i="5"/>
  <c r="F292" i="5"/>
  <c r="E292" i="5"/>
  <c r="G250" i="5"/>
  <c r="J333" i="5"/>
  <c r="H333" i="5"/>
  <c r="E333" i="5"/>
  <c r="R289"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E446" i="5"/>
  <c r="I446" i="5"/>
  <c r="F446" i="5"/>
  <c r="E414" i="5"/>
  <c r="I414" i="5"/>
  <c r="F414" i="5"/>
  <c r="I751" i="5"/>
  <c r="F751" i="5"/>
  <c r="R601" i="5"/>
  <c r="F601" i="5"/>
  <c r="R260" i="5"/>
  <c r="E260" i="5"/>
  <c r="F260" i="5"/>
  <c r="R276" i="5"/>
  <c r="F276" i="5"/>
  <c r="E276" i="5"/>
  <c r="E599" i="5"/>
  <c r="R599" i="5"/>
  <c r="J599" i="5"/>
  <c r="T599" i="5" s="1"/>
  <c r="F599" i="5"/>
  <c r="H150" i="5"/>
  <c r="R150" i="5"/>
  <c r="J150" i="5"/>
  <c r="I150" i="5"/>
  <c r="F150" i="5"/>
  <c r="E150" i="5"/>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E406" i="5"/>
  <c r="I406" i="5"/>
  <c r="F406" i="5"/>
  <c r="H286" i="5"/>
  <c r="R286" i="5"/>
  <c r="J286" i="5"/>
  <c r="I286" i="5"/>
  <c r="F286" i="5"/>
  <c r="E286" i="5"/>
  <c r="G422" i="5"/>
  <c r="E434" i="5"/>
  <c r="I434" i="5"/>
  <c r="F434" i="5"/>
  <c r="H210" i="5"/>
  <c r="R210" i="5"/>
  <c r="J210" i="5"/>
  <c r="I210" i="5"/>
  <c r="F210" i="5"/>
  <c r="E210" i="5"/>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J587" i="5"/>
  <c r="F587" i="5"/>
  <c r="R587" i="5"/>
  <c r="J649" i="5"/>
  <c r="R649" i="5"/>
  <c r="F649" i="5"/>
  <c r="I669" i="5"/>
  <c r="R669" i="5"/>
  <c r="J669" i="5"/>
  <c r="F669" i="5"/>
  <c r="E669" i="5"/>
  <c r="X669" i="5" s="1"/>
  <c r="E471" i="5"/>
  <c r="J471" i="5"/>
  <c r="H471" i="5"/>
  <c r="F471" i="5"/>
  <c r="R471" i="5"/>
  <c r="G471" i="5"/>
  <c r="E438" i="5"/>
  <c r="I438" i="5"/>
  <c r="F438" i="5"/>
  <c r="R304" i="5"/>
  <c r="J304" i="5"/>
  <c r="I304" i="5"/>
  <c r="H304" i="5"/>
  <c r="E304" i="5"/>
  <c r="F304" i="5"/>
  <c r="G406" i="5"/>
  <c r="H289"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J523" i="5"/>
  <c r="R523" i="5"/>
  <c r="H523" i="5"/>
  <c r="G414" i="5"/>
  <c r="I402" i="5"/>
  <c r="F402" i="5"/>
  <c r="E418" i="5"/>
  <c r="I418" i="5"/>
  <c r="F418" i="5"/>
  <c r="I394" i="5"/>
  <c r="F394" i="5"/>
  <c r="E410" i="5"/>
  <c r="I410" i="5"/>
  <c r="F410" i="5"/>
  <c r="G260" i="5"/>
  <c r="G150"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H495" i="5"/>
  <c r="F495" i="5"/>
  <c r="R495" i="5"/>
  <c r="J495" i="5"/>
  <c r="G661" i="5"/>
  <c r="H302" i="5"/>
  <c r="E302" i="5"/>
  <c r="G813" i="5"/>
  <c r="G575" i="5"/>
  <c r="E430" i="5"/>
  <c r="I430" i="5"/>
  <c r="F430" i="5"/>
  <c r="E426" i="5"/>
  <c r="I426" i="5"/>
  <c r="F426" i="5"/>
  <c r="G442" i="5"/>
  <c r="G378"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5" i="5"/>
  <c r="E2425" i="5"/>
  <c r="X2425" i="5" s="1"/>
  <c r="R2425" i="5"/>
  <c r="J2425" i="5"/>
  <c r="I2425" i="5"/>
  <c r="H2425" i="5"/>
  <c r="D5" i="6"/>
  <c r="C5" i="6"/>
  <c r="F2445" i="5"/>
  <c r="H2445" i="5"/>
  <c r="E2445" i="5"/>
  <c r="X2445" i="5" s="1"/>
  <c r="J2445" i="5"/>
  <c r="I2445" i="5"/>
  <c r="R2445" i="5"/>
  <c r="G22" i="6"/>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R604" i="5"/>
  <c r="J604" i="5"/>
  <c r="T604" i="5" s="1"/>
  <c r="E594" i="5"/>
  <c r="R594" i="5"/>
  <c r="J594" i="5"/>
  <c r="F594" i="5"/>
  <c r="I594" i="5"/>
  <c r="H594" i="5"/>
  <c r="R582" i="5"/>
  <c r="J582" i="5"/>
  <c r="F582" i="5"/>
  <c r="I582" i="5"/>
  <c r="H582" i="5"/>
  <c r="E582" i="5"/>
  <c r="R566" i="5"/>
  <c r="J566" i="5"/>
  <c r="F566" i="5"/>
  <c r="I566" i="5"/>
  <c r="H566" i="5"/>
  <c r="E566" i="5"/>
  <c r="F528" i="5"/>
  <c r="R528" i="5"/>
  <c r="J528" i="5"/>
  <c r="I528" i="5"/>
  <c r="H528" i="5"/>
  <c r="E528" i="5"/>
  <c r="I485" i="5"/>
  <c r="H485" i="5"/>
  <c r="E485" i="5"/>
  <c r="F485" i="5"/>
  <c r="R485" i="5"/>
  <c r="J485" i="5"/>
  <c r="R466" i="5"/>
  <c r="J466" i="5"/>
  <c r="G466" i="5"/>
  <c r="F466" i="5"/>
  <c r="E466" i="5"/>
  <c r="I466" i="5"/>
  <c r="H466" i="5"/>
  <c r="F520" i="5"/>
  <c r="R520" i="5"/>
  <c r="J520" i="5"/>
  <c r="I520" i="5"/>
  <c r="H520" i="5"/>
  <c r="E520" i="5"/>
  <c r="F468" i="5"/>
  <c r="J468" i="5"/>
  <c r="I468" i="5"/>
  <c r="H468" i="5"/>
  <c r="E468" i="5"/>
  <c r="R468" i="5"/>
  <c r="F540" i="5"/>
  <c r="R540" i="5"/>
  <c r="J540" i="5"/>
  <c r="I540" i="5"/>
  <c r="H540" i="5"/>
  <c r="E540" i="5"/>
  <c r="F508" i="5"/>
  <c r="R508" i="5"/>
  <c r="J508" i="5"/>
  <c r="I508" i="5"/>
  <c r="H508" i="5"/>
  <c r="E508" i="5"/>
  <c r="I465" i="5"/>
  <c r="H465" i="5"/>
  <c r="R465" i="5"/>
  <c r="J465" i="5"/>
  <c r="F465" i="5"/>
  <c r="E465" i="5"/>
  <c r="R377" i="5"/>
  <c r="I377" i="5"/>
  <c r="H377" i="5"/>
  <c r="F377" i="5"/>
  <c r="G377" i="5"/>
  <c r="J377" i="5"/>
  <c r="E377" i="5"/>
  <c r="E339" i="5"/>
  <c r="J339" i="5"/>
  <c r="R339" i="5"/>
  <c r="I339" i="5"/>
  <c r="H339" i="5"/>
  <c r="F339" i="5"/>
  <c r="R393" i="5"/>
  <c r="J393" i="5"/>
  <c r="I393" i="5"/>
  <c r="H393" i="5"/>
  <c r="F393" i="5"/>
  <c r="E393" i="5"/>
  <c r="G393" i="5"/>
  <c r="R373" i="5"/>
  <c r="I373" i="5"/>
  <c r="H373" i="5"/>
  <c r="F373" i="5"/>
  <c r="J373" i="5"/>
  <c r="G373" i="5"/>
  <c r="E373" i="5"/>
  <c r="E354" i="5"/>
  <c r="R354" i="5"/>
  <c r="J354" i="5"/>
  <c r="H354" i="5"/>
  <c r="F354" i="5"/>
  <c r="I354" i="5"/>
  <c r="E323" i="5"/>
  <c r="J323" i="5"/>
  <c r="R323" i="5"/>
  <c r="H323" i="5"/>
  <c r="G323" i="5"/>
  <c r="F323" i="5"/>
  <c r="I323" i="5"/>
  <c r="J299" i="5"/>
  <c r="I299" i="5"/>
  <c r="H299" i="5"/>
  <c r="F299" i="5"/>
  <c r="E299" i="5"/>
  <c r="R299" i="5"/>
  <c r="J291" i="5"/>
  <c r="I291" i="5"/>
  <c r="H291" i="5"/>
  <c r="F291" i="5"/>
  <c r="E291" i="5"/>
  <c r="R291" i="5"/>
  <c r="J283" i="5"/>
  <c r="I283" i="5"/>
  <c r="H283" i="5"/>
  <c r="F283" i="5"/>
  <c r="E283" i="5"/>
  <c r="R283" i="5"/>
  <c r="J275" i="5"/>
  <c r="I275" i="5"/>
  <c r="H275" i="5"/>
  <c r="F275" i="5"/>
  <c r="E275" i="5"/>
  <c r="R275" i="5"/>
  <c r="J267" i="5"/>
  <c r="I267" i="5"/>
  <c r="H267" i="5"/>
  <c r="F267" i="5"/>
  <c r="E267" i="5"/>
  <c r="R267" i="5"/>
  <c r="J259" i="5"/>
  <c r="I259" i="5"/>
  <c r="H259" i="5"/>
  <c r="F259" i="5"/>
  <c r="E259" i="5"/>
  <c r="R259" i="5"/>
  <c r="J251" i="5"/>
  <c r="I251" i="5"/>
  <c r="H251" i="5"/>
  <c r="F251" i="5"/>
  <c r="E251" i="5"/>
  <c r="R251" i="5"/>
  <c r="J243" i="5"/>
  <c r="T243" i="5" s="1"/>
  <c r="I243" i="5"/>
  <c r="H243" i="5"/>
  <c r="F243" i="5"/>
  <c r="E243" i="5"/>
  <c r="R243" i="5"/>
  <c r="J235" i="5"/>
  <c r="I235" i="5"/>
  <c r="H235" i="5"/>
  <c r="F235" i="5"/>
  <c r="E235" i="5"/>
  <c r="R235" i="5"/>
  <c r="J227" i="5"/>
  <c r="I227" i="5"/>
  <c r="H227" i="5"/>
  <c r="F227" i="5"/>
  <c r="E227" i="5"/>
  <c r="R227" i="5"/>
  <c r="J131" i="5"/>
  <c r="H131" i="5"/>
  <c r="F131" i="5"/>
  <c r="R131" i="5"/>
  <c r="I131" i="5"/>
  <c r="E131" i="5"/>
  <c r="R401" i="5"/>
  <c r="J401" i="5"/>
  <c r="I401" i="5"/>
  <c r="H401" i="5"/>
  <c r="F401" i="5"/>
  <c r="E401" i="5"/>
  <c r="G354" i="5"/>
  <c r="J203" i="5"/>
  <c r="H203" i="5"/>
  <c r="F203" i="5"/>
  <c r="I203" i="5"/>
  <c r="E203" i="5"/>
  <c r="R203" i="5"/>
  <c r="J115" i="5"/>
  <c r="H115" i="5"/>
  <c r="F115" i="5"/>
  <c r="R115" i="5"/>
  <c r="I115" i="5"/>
  <c r="E115" i="5"/>
  <c r="J103" i="5"/>
  <c r="H103" i="5"/>
  <c r="F103" i="5"/>
  <c r="R103" i="5"/>
  <c r="I103" i="5"/>
  <c r="E103"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R600" i="5"/>
  <c r="J600" i="5"/>
  <c r="T600" i="5" s="1"/>
  <c r="G594" i="5"/>
  <c r="G582" i="5"/>
  <c r="G566" i="5"/>
  <c r="E590" i="5"/>
  <c r="R590" i="5"/>
  <c r="J590" i="5"/>
  <c r="F590" i="5"/>
  <c r="I590" i="5"/>
  <c r="H590" i="5"/>
  <c r="H576" i="5"/>
  <c r="F576" i="5"/>
  <c r="R576" i="5"/>
  <c r="J576" i="5"/>
  <c r="E576" i="5"/>
  <c r="I576" i="5"/>
  <c r="I533" i="5"/>
  <c r="H533" i="5"/>
  <c r="E533" i="5"/>
  <c r="F533" i="5"/>
  <c r="R533" i="5"/>
  <c r="J533" i="5"/>
  <c r="F536" i="5"/>
  <c r="R536" i="5"/>
  <c r="J536" i="5"/>
  <c r="I536" i="5"/>
  <c r="H536" i="5"/>
  <c r="E536" i="5"/>
  <c r="I537" i="5"/>
  <c r="H537" i="5"/>
  <c r="E537" i="5"/>
  <c r="J537" i="5"/>
  <c r="G537" i="5"/>
  <c r="F537" i="5"/>
  <c r="R537" i="5"/>
  <c r="I521" i="5"/>
  <c r="H521" i="5"/>
  <c r="E521" i="5"/>
  <c r="J521" i="5"/>
  <c r="G521" i="5"/>
  <c r="F521" i="5"/>
  <c r="R521" i="5"/>
  <c r="I505" i="5"/>
  <c r="H505" i="5"/>
  <c r="E505" i="5"/>
  <c r="J505" i="5"/>
  <c r="G505" i="5"/>
  <c r="F505" i="5"/>
  <c r="R505" i="5"/>
  <c r="I489" i="5"/>
  <c r="H489" i="5"/>
  <c r="E489" i="5"/>
  <c r="J489" i="5"/>
  <c r="G489" i="5"/>
  <c r="F489" i="5"/>
  <c r="R489" i="5"/>
  <c r="R397" i="5"/>
  <c r="J397" i="5"/>
  <c r="I397" i="5"/>
  <c r="H397" i="5"/>
  <c r="F397" i="5"/>
  <c r="G397" i="5"/>
  <c r="E397" i="5"/>
  <c r="R361" i="5"/>
  <c r="I361" i="5"/>
  <c r="H361" i="5"/>
  <c r="F361" i="5"/>
  <c r="J361" i="5"/>
  <c r="G361" i="5"/>
  <c r="E361" i="5"/>
  <c r="J183" i="5"/>
  <c r="H183" i="5"/>
  <c r="F183" i="5"/>
  <c r="E183" i="5"/>
  <c r="R183" i="5"/>
  <c r="I183" i="5"/>
  <c r="E327" i="5"/>
  <c r="J327" i="5"/>
  <c r="F327" i="5"/>
  <c r="R327" i="5"/>
  <c r="I327" i="5"/>
  <c r="H327" i="5"/>
  <c r="J219" i="5"/>
  <c r="I219" i="5"/>
  <c r="H219" i="5"/>
  <c r="F219" i="5"/>
  <c r="E219" i="5"/>
  <c r="R219" i="5"/>
  <c r="J175" i="5"/>
  <c r="H175" i="5"/>
  <c r="F175" i="5"/>
  <c r="R175" i="5"/>
  <c r="I175" i="5"/>
  <c r="E175" i="5"/>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R610" i="5"/>
  <c r="J610" i="5"/>
  <c r="T610" i="5" s="1"/>
  <c r="I610" i="5"/>
  <c r="H610" i="5"/>
  <c r="F610" i="5"/>
  <c r="I501" i="5"/>
  <c r="H501" i="5"/>
  <c r="E501" i="5"/>
  <c r="F501" i="5"/>
  <c r="R501" i="5"/>
  <c r="J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I517" i="5"/>
  <c r="H517" i="5"/>
  <c r="E517" i="5"/>
  <c r="F517" i="5"/>
  <c r="R517" i="5"/>
  <c r="J517" i="5"/>
  <c r="F492" i="5"/>
  <c r="R492" i="5"/>
  <c r="J492" i="5"/>
  <c r="I492" i="5"/>
  <c r="H492" i="5"/>
  <c r="E492" i="5"/>
  <c r="G501" i="5"/>
  <c r="E441" i="5"/>
  <c r="R441" i="5"/>
  <c r="J441" i="5"/>
  <c r="I441" i="5"/>
  <c r="H441" i="5"/>
  <c r="G441" i="5"/>
  <c r="F441" i="5"/>
  <c r="R409" i="5"/>
  <c r="J409" i="5"/>
  <c r="I409" i="5"/>
  <c r="H409" i="5"/>
  <c r="F409" i="5"/>
  <c r="G409" i="5"/>
  <c r="E409" i="5"/>
  <c r="J215" i="5"/>
  <c r="I215" i="5"/>
  <c r="H215" i="5"/>
  <c r="F215" i="5"/>
  <c r="E215" i="5"/>
  <c r="R215" i="5"/>
  <c r="J119" i="5"/>
  <c r="H119" i="5"/>
  <c r="F119" i="5"/>
  <c r="E119" i="5"/>
  <c r="R119" i="5"/>
  <c r="I119" i="5"/>
  <c r="J139" i="5"/>
  <c r="H139" i="5"/>
  <c r="F139" i="5"/>
  <c r="I139" i="5"/>
  <c r="E139" i="5"/>
  <c r="R139" i="5"/>
  <c r="J191" i="5"/>
  <c r="H191" i="5"/>
  <c r="F191" i="5"/>
  <c r="R191" i="5"/>
  <c r="I191" i="5"/>
  <c r="E191" i="5"/>
  <c r="A25" i="6"/>
  <c r="B57" i="4"/>
  <c r="A40" i="6" s="1"/>
  <c r="B51" i="4"/>
  <c r="A35" i="6" s="1"/>
  <c r="B69" i="4"/>
  <c r="A50" i="6" s="1"/>
  <c r="B63" i="4"/>
  <c r="A45" i="6" s="1"/>
  <c r="F67" i="6"/>
  <c r="F31" i="6"/>
  <c r="F46" i="6"/>
  <c r="F41" i="6"/>
  <c r="H41" i="6" s="1"/>
  <c r="D41" i="6" s="1"/>
  <c r="F36" i="6"/>
  <c r="H36" i="6" s="1"/>
  <c r="D36" i="6" s="1"/>
  <c r="F51" i="6"/>
  <c r="H51" i="6" s="1"/>
  <c r="D51" i="6" s="1"/>
  <c r="J2478" i="5"/>
  <c r="I2478" i="5"/>
  <c r="E2478" i="5"/>
  <c r="X2478" i="5" s="1"/>
  <c r="R2478" i="5"/>
  <c r="H2478" i="5"/>
  <c r="G2478" i="5"/>
  <c r="F2478" i="5"/>
  <c r="F45" i="6"/>
  <c r="F66" i="6"/>
  <c r="F50" i="6"/>
  <c r="H50" i="6" s="1"/>
  <c r="D50" i="6" s="1"/>
  <c r="F30" i="6"/>
  <c r="H25" i="6"/>
  <c r="F35" i="6"/>
  <c r="F40" i="6"/>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I574" i="5"/>
  <c r="H574" i="5"/>
  <c r="F544" i="5"/>
  <c r="R544" i="5"/>
  <c r="J544" i="5"/>
  <c r="I544" i="5"/>
  <c r="H544" i="5"/>
  <c r="E544" i="5"/>
  <c r="F472" i="5"/>
  <c r="R472" i="5"/>
  <c r="J472" i="5"/>
  <c r="I472" i="5"/>
  <c r="H472" i="5"/>
  <c r="E472" i="5"/>
  <c r="F516" i="5"/>
  <c r="R516" i="5"/>
  <c r="H516" i="5"/>
  <c r="E516" i="5"/>
  <c r="J516" i="5"/>
  <c r="I516" i="5"/>
  <c r="R474" i="5"/>
  <c r="J474" i="5"/>
  <c r="G474" i="5"/>
  <c r="F474" i="5"/>
  <c r="E474" i="5"/>
  <c r="I474" i="5"/>
  <c r="H474" i="5"/>
  <c r="F524" i="5"/>
  <c r="R524" i="5"/>
  <c r="J524" i="5"/>
  <c r="I524" i="5"/>
  <c r="H524" i="5"/>
  <c r="E524" i="5"/>
  <c r="F476" i="5"/>
  <c r="R476" i="5"/>
  <c r="J476" i="5"/>
  <c r="I476" i="5"/>
  <c r="H476" i="5"/>
  <c r="E476" i="5"/>
  <c r="H584" i="5"/>
  <c r="F584" i="5"/>
  <c r="R584" i="5"/>
  <c r="J584" i="5"/>
  <c r="I584" i="5"/>
  <c r="E584" i="5"/>
  <c r="R345" i="5"/>
  <c r="I345" i="5"/>
  <c r="H345" i="5"/>
  <c r="F345" i="5"/>
  <c r="G345" i="5"/>
  <c r="J345" i="5"/>
  <c r="E345" i="5"/>
  <c r="R365" i="5"/>
  <c r="I365" i="5"/>
  <c r="H365" i="5"/>
  <c r="F365" i="5"/>
  <c r="J365" i="5"/>
  <c r="E365" i="5"/>
  <c r="G365" i="5"/>
  <c r="R389" i="5"/>
  <c r="J389" i="5"/>
  <c r="I389" i="5"/>
  <c r="H389" i="5"/>
  <c r="F389" i="5"/>
  <c r="E389" i="5"/>
  <c r="R385" i="5"/>
  <c r="J385" i="5"/>
  <c r="I385" i="5"/>
  <c r="H385" i="5"/>
  <c r="F385" i="5"/>
  <c r="G385" i="5"/>
  <c r="E385" i="5"/>
  <c r="E366" i="5"/>
  <c r="R366" i="5"/>
  <c r="J366" i="5"/>
  <c r="H366" i="5"/>
  <c r="I366" i="5"/>
  <c r="F366" i="5"/>
  <c r="G366" i="5"/>
  <c r="R341" i="5"/>
  <c r="I341" i="5"/>
  <c r="H341" i="5"/>
  <c r="F341" i="5"/>
  <c r="J341" i="5"/>
  <c r="G341" i="5"/>
  <c r="E341" i="5"/>
  <c r="J295" i="5"/>
  <c r="I295" i="5"/>
  <c r="H295" i="5"/>
  <c r="F295" i="5"/>
  <c r="E295" i="5"/>
  <c r="R295" i="5"/>
  <c r="J287" i="5"/>
  <c r="I287" i="5"/>
  <c r="H287" i="5"/>
  <c r="F287" i="5"/>
  <c r="E287" i="5"/>
  <c r="R287" i="5"/>
  <c r="J279" i="5"/>
  <c r="I279" i="5"/>
  <c r="H279" i="5"/>
  <c r="F279" i="5"/>
  <c r="E279" i="5"/>
  <c r="R279" i="5"/>
  <c r="J271" i="5"/>
  <c r="I271" i="5"/>
  <c r="H271" i="5"/>
  <c r="F271" i="5"/>
  <c r="E271" i="5"/>
  <c r="R271" i="5"/>
  <c r="J263" i="5"/>
  <c r="I263" i="5"/>
  <c r="H263" i="5"/>
  <c r="F263" i="5"/>
  <c r="E263" i="5"/>
  <c r="R263" i="5"/>
  <c r="J255" i="5"/>
  <c r="I255" i="5"/>
  <c r="H255" i="5"/>
  <c r="F255" i="5"/>
  <c r="E255" i="5"/>
  <c r="R255" i="5"/>
  <c r="J247" i="5"/>
  <c r="I247" i="5"/>
  <c r="H247" i="5"/>
  <c r="F247" i="5"/>
  <c r="E247" i="5"/>
  <c r="R247" i="5"/>
  <c r="J239" i="5"/>
  <c r="I239" i="5"/>
  <c r="H239" i="5"/>
  <c r="F239" i="5"/>
  <c r="E239" i="5"/>
  <c r="R239" i="5"/>
  <c r="J231" i="5"/>
  <c r="I231" i="5"/>
  <c r="H231" i="5"/>
  <c r="F231" i="5"/>
  <c r="E231" i="5"/>
  <c r="R231" i="5"/>
  <c r="J223" i="5"/>
  <c r="I223" i="5"/>
  <c r="H223" i="5"/>
  <c r="F223" i="5"/>
  <c r="E223" i="5"/>
  <c r="R223" i="5"/>
  <c r="R381" i="5"/>
  <c r="I381" i="5"/>
  <c r="H381" i="5"/>
  <c r="F381" i="5"/>
  <c r="J381" i="5"/>
  <c r="T381" i="5" s="1"/>
  <c r="G381" i="5"/>
  <c r="E381" i="5"/>
  <c r="E358" i="5"/>
  <c r="R358" i="5"/>
  <c r="J358" i="5"/>
  <c r="H358" i="5"/>
  <c r="F358" i="5"/>
  <c r="I358" i="5"/>
  <c r="J195" i="5"/>
  <c r="H195" i="5"/>
  <c r="F195" i="5"/>
  <c r="R195" i="5"/>
  <c r="I195" i="5"/>
  <c r="E195" i="5"/>
  <c r="J207" i="5"/>
  <c r="H207" i="5"/>
  <c r="F207" i="5"/>
  <c r="E207" i="5"/>
  <c r="I207" i="5"/>
  <c r="R207" i="5"/>
  <c r="J143" i="5"/>
  <c r="H143" i="5"/>
  <c r="F143" i="5"/>
  <c r="R143" i="5"/>
  <c r="I143" i="5"/>
  <c r="E143" i="5"/>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R602" i="5"/>
  <c r="J602" i="5"/>
  <c r="T602" i="5" s="1"/>
  <c r="I602" i="5"/>
  <c r="H602" i="5"/>
  <c r="F602" i="5"/>
  <c r="H564" i="5"/>
  <c r="F564" i="5"/>
  <c r="R564" i="5"/>
  <c r="J564" i="5"/>
  <c r="I564" i="5"/>
  <c r="E564" i="5"/>
  <c r="F500" i="5"/>
  <c r="R500" i="5"/>
  <c r="H500" i="5"/>
  <c r="E500" i="5"/>
  <c r="J500" i="5"/>
  <c r="I500" i="5"/>
  <c r="H556" i="5"/>
  <c r="F556" i="5"/>
  <c r="R556" i="5"/>
  <c r="J556" i="5"/>
  <c r="I556" i="5"/>
  <c r="E556" i="5"/>
  <c r="I461" i="5"/>
  <c r="R461" i="5"/>
  <c r="J461" i="5"/>
  <c r="H461" i="5"/>
  <c r="F461" i="5"/>
  <c r="E461" i="5"/>
  <c r="E459" i="5"/>
  <c r="R459" i="5"/>
  <c r="J459" i="5"/>
  <c r="I459" i="5"/>
  <c r="H459" i="5"/>
  <c r="F459" i="5"/>
  <c r="E374" i="5"/>
  <c r="R374" i="5"/>
  <c r="J374" i="5"/>
  <c r="H374" i="5"/>
  <c r="I374" i="5"/>
  <c r="G374" i="5"/>
  <c r="F374" i="5"/>
  <c r="J123" i="5"/>
  <c r="H123" i="5"/>
  <c r="F123" i="5"/>
  <c r="R123" i="5"/>
  <c r="I123" i="5"/>
  <c r="E123" i="5"/>
  <c r="A27" i="6"/>
  <c r="B53" i="4"/>
  <c r="A37" i="6" s="1"/>
  <c r="B65" i="4"/>
  <c r="A47" i="6" s="1"/>
  <c r="B71" i="4"/>
  <c r="A52" i="6" s="1"/>
  <c r="B59" i="4"/>
  <c r="A42" i="6" s="1"/>
  <c r="H2462" i="5"/>
  <c r="I2462" i="5"/>
  <c r="F2462" i="5"/>
  <c r="E2462" i="5"/>
  <c r="X2462" i="5" s="1"/>
  <c r="R2462" i="5"/>
  <c r="J2462" i="5"/>
  <c r="F42" i="6"/>
  <c r="H42" i="6" s="1"/>
  <c r="D42" i="6" s="1"/>
  <c r="H27" i="6"/>
  <c r="F68" i="6"/>
  <c r="F32" i="6"/>
  <c r="F52" i="6"/>
  <c r="H52" i="6" s="1"/>
  <c r="D52" i="6" s="1"/>
  <c r="F47" i="6"/>
  <c r="F37" i="6"/>
  <c r="H37" i="6" s="1"/>
  <c r="D37" i="6" s="1"/>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F464" i="5"/>
  <c r="R464" i="5"/>
  <c r="J464" i="5"/>
  <c r="I464" i="5"/>
  <c r="H464" i="5"/>
  <c r="E464" i="5"/>
  <c r="H560" i="5"/>
  <c r="F560" i="5"/>
  <c r="R560" i="5"/>
  <c r="E560" i="5"/>
  <c r="J560" i="5"/>
  <c r="I560" i="5"/>
  <c r="H548" i="5"/>
  <c r="F548" i="5"/>
  <c r="R548" i="5"/>
  <c r="I548" i="5"/>
  <c r="E548" i="5"/>
  <c r="J548" i="5"/>
  <c r="F488" i="5"/>
  <c r="R488" i="5"/>
  <c r="J488" i="5"/>
  <c r="I488" i="5"/>
  <c r="H488" i="5"/>
  <c r="E488" i="5"/>
  <c r="E433" i="5"/>
  <c r="R433" i="5"/>
  <c r="J433" i="5"/>
  <c r="I433" i="5"/>
  <c r="H433" i="5"/>
  <c r="G433" i="5"/>
  <c r="F433" i="5"/>
  <c r="E425" i="5"/>
  <c r="R425" i="5"/>
  <c r="J425" i="5"/>
  <c r="I425" i="5"/>
  <c r="H425" i="5"/>
  <c r="G425" i="5"/>
  <c r="F425" i="5"/>
  <c r="R369" i="5"/>
  <c r="I369" i="5"/>
  <c r="H369" i="5"/>
  <c r="F369" i="5"/>
  <c r="J369" i="5"/>
  <c r="E369" i="5"/>
  <c r="R357" i="5"/>
  <c r="I357" i="5"/>
  <c r="H357" i="5"/>
  <c r="F357" i="5"/>
  <c r="E357" i="5"/>
  <c r="J357" i="5"/>
  <c r="A15" i="6"/>
  <c r="B33" i="4"/>
  <c r="A20" i="6" s="1"/>
  <c r="F2405" i="5"/>
  <c r="E2405" i="5"/>
  <c r="X2405" i="5" s="1"/>
  <c r="H2405" i="5"/>
  <c r="R2405" i="5"/>
  <c r="J2405" i="5"/>
  <c r="I2405" i="5"/>
  <c r="J2439" i="5"/>
  <c r="R2439" i="5"/>
  <c r="I2439" i="5"/>
  <c r="E2439" i="5"/>
  <c r="X2439" i="5" s="1"/>
  <c r="H2439" i="5"/>
  <c r="G2439" i="5"/>
  <c r="F2439" i="5"/>
  <c r="H22" i="6"/>
  <c r="K68" i="6" s="1"/>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R606" i="5"/>
  <c r="J606" i="5"/>
  <c r="T606" i="5" s="1"/>
  <c r="I606" i="5"/>
  <c r="H606" i="5"/>
  <c r="F606" i="5"/>
  <c r="E598" i="5"/>
  <c r="R598" i="5"/>
  <c r="J598" i="5"/>
  <c r="T598" i="5" s="1"/>
  <c r="I598" i="5"/>
  <c r="H598" i="5"/>
  <c r="F598" i="5"/>
  <c r="G544" i="5"/>
  <c r="F512" i="5"/>
  <c r="R512" i="5"/>
  <c r="J512" i="5"/>
  <c r="I512" i="5"/>
  <c r="H512" i="5"/>
  <c r="E512" i="5"/>
  <c r="G472" i="5"/>
  <c r="G516" i="5"/>
  <c r="J553" i="5"/>
  <c r="I553" i="5"/>
  <c r="H553" i="5"/>
  <c r="E553" i="5"/>
  <c r="R553" i="5"/>
  <c r="F553" i="5"/>
  <c r="H580" i="5"/>
  <c r="F580" i="5"/>
  <c r="R580" i="5"/>
  <c r="J580" i="5"/>
  <c r="I580" i="5"/>
  <c r="E580" i="5"/>
  <c r="F504" i="5"/>
  <c r="R504" i="5"/>
  <c r="J504" i="5"/>
  <c r="I504" i="5"/>
  <c r="H504" i="5"/>
  <c r="E504" i="5"/>
  <c r="G524" i="5"/>
  <c r="G476" i="5"/>
  <c r="I596" i="5"/>
  <c r="H596" i="5"/>
  <c r="F596" i="5"/>
  <c r="R596" i="5"/>
  <c r="J596" i="5"/>
  <c r="T596" i="5" s="1"/>
  <c r="E596" i="5"/>
  <c r="G584" i="5"/>
  <c r="G517" i="5"/>
  <c r="G389" i="5"/>
  <c r="R353" i="5"/>
  <c r="I353" i="5"/>
  <c r="H353" i="5"/>
  <c r="F353" i="5"/>
  <c r="E353" i="5"/>
  <c r="J353" i="5"/>
  <c r="G287" i="5"/>
  <c r="G255" i="5"/>
  <c r="G223" i="5"/>
  <c r="E315" i="5"/>
  <c r="J315" i="5"/>
  <c r="R315" i="5"/>
  <c r="H315" i="5"/>
  <c r="G315" i="5"/>
  <c r="F315" i="5"/>
  <c r="I315" i="5"/>
  <c r="G195" i="5"/>
  <c r="G207" i="5"/>
  <c r="J171" i="5"/>
  <c r="H171" i="5"/>
  <c r="F171" i="5"/>
  <c r="I171" i="5"/>
  <c r="E171" i="5"/>
  <c r="R171" i="5"/>
  <c r="J159" i="5"/>
  <c r="H159" i="5"/>
  <c r="F159" i="5"/>
  <c r="R159" i="5"/>
  <c r="I159" i="5"/>
  <c r="E159" i="5"/>
  <c r="J179" i="5"/>
  <c r="H179" i="5"/>
  <c r="F179" i="5"/>
  <c r="R179" i="5"/>
  <c r="I179" i="5"/>
  <c r="E179" i="5"/>
  <c r="J199" i="5"/>
  <c r="H199" i="5"/>
  <c r="F199" i="5"/>
  <c r="R199" i="5"/>
  <c r="I199" i="5"/>
  <c r="E199" i="5"/>
  <c r="J155" i="5"/>
  <c r="H155" i="5"/>
  <c r="F155" i="5"/>
  <c r="R155" i="5"/>
  <c r="I155" i="5"/>
  <c r="E155" i="5"/>
  <c r="G143" i="5"/>
  <c r="E307" i="5"/>
  <c r="J307" i="5"/>
  <c r="R307" i="5"/>
  <c r="H307" i="5"/>
  <c r="G307" i="5"/>
  <c r="F307" i="5"/>
  <c r="I307" i="5"/>
  <c r="J99" i="5"/>
  <c r="H99" i="5"/>
  <c r="F99" i="5"/>
  <c r="E99" i="5"/>
  <c r="R99" i="5"/>
  <c r="I99" i="5"/>
  <c r="G99" i="5"/>
  <c r="E311" i="5"/>
  <c r="J311" i="5"/>
  <c r="F311" i="5"/>
  <c r="R311" i="5"/>
  <c r="I311" i="5"/>
  <c r="H311" i="5"/>
  <c r="J187" i="5"/>
  <c r="H187" i="5"/>
  <c r="F187" i="5"/>
  <c r="R187" i="5"/>
  <c r="I187" i="5"/>
  <c r="E187" i="5"/>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J496" i="5"/>
  <c r="I496" i="5"/>
  <c r="H496" i="5"/>
  <c r="E496" i="5"/>
  <c r="E457" i="5"/>
  <c r="R457" i="5"/>
  <c r="J457" i="5"/>
  <c r="I457" i="5"/>
  <c r="H457" i="5"/>
  <c r="G457" i="5"/>
  <c r="F457" i="5"/>
  <c r="E449" i="5"/>
  <c r="R449" i="5"/>
  <c r="J449" i="5"/>
  <c r="I449" i="5"/>
  <c r="H449" i="5"/>
  <c r="G449" i="5"/>
  <c r="F449" i="5"/>
  <c r="E417" i="5"/>
  <c r="R417" i="5"/>
  <c r="J417" i="5"/>
  <c r="I417" i="5"/>
  <c r="H417" i="5"/>
  <c r="G417" i="5"/>
  <c r="F417" i="5"/>
  <c r="R405" i="5"/>
  <c r="J405" i="5"/>
  <c r="I405" i="5"/>
  <c r="H405" i="5"/>
  <c r="F405" i="5"/>
  <c r="E405" i="5"/>
  <c r="J147" i="5"/>
  <c r="H147" i="5"/>
  <c r="F147" i="5"/>
  <c r="R147" i="5"/>
  <c r="I147" i="5"/>
  <c r="E147" i="5"/>
  <c r="A26" i="6"/>
  <c r="B70" i="4"/>
  <c r="A51" i="6" s="1"/>
  <c r="B52" i="4"/>
  <c r="A36" i="6" s="1"/>
  <c r="B58" i="4"/>
  <c r="A41" i="6" s="1"/>
  <c r="B64" i="4"/>
  <c r="A46" i="6" s="1"/>
  <c r="A14" i="6"/>
  <c r="B32" i="4"/>
  <c r="A19" i="6" s="1"/>
  <c r="D15" i="6"/>
  <c r="C15" i="6"/>
  <c r="K66"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I586" i="5"/>
  <c r="R570" i="5"/>
  <c r="J570" i="5"/>
  <c r="F570" i="5"/>
  <c r="I570" i="5"/>
  <c r="H570" i="5"/>
  <c r="E570" i="5"/>
  <c r="H588" i="5"/>
  <c r="F588" i="5"/>
  <c r="R588" i="5"/>
  <c r="J588" i="5"/>
  <c r="I588" i="5"/>
  <c r="E588" i="5"/>
  <c r="F484" i="5"/>
  <c r="R484" i="5"/>
  <c r="H484" i="5"/>
  <c r="E484" i="5"/>
  <c r="J484" i="5"/>
  <c r="I484" i="5"/>
  <c r="G459" i="5"/>
  <c r="H552" i="5"/>
  <c r="F552" i="5"/>
  <c r="R552" i="5"/>
  <c r="J552" i="5"/>
  <c r="I552" i="5"/>
  <c r="E552" i="5"/>
  <c r="E453" i="5"/>
  <c r="R453" i="5"/>
  <c r="J453" i="5"/>
  <c r="I453" i="5"/>
  <c r="H453" i="5"/>
  <c r="G453" i="5"/>
  <c r="F453" i="5"/>
  <c r="E445" i="5"/>
  <c r="R445" i="5"/>
  <c r="J445" i="5"/>
  <c r="I445" i="5"/>
  <c r="H445" i="5"/>
  <c r="G445" i="5"/>
  <c r="F445" i="5"/>
  <c r="E437" i="5"/>
  <c r="R437" i="5"/>
  <c r="J437" i="5"/>
  <c r="I437" i="5"/>
  <c r="H437" i="5"/>
  <c r="G437" i="5"/>
  <c r="F437" i="5"/>
  <c r="E429" i="5"/>
  <c r="R429" i="5"/>
  <c r="J429" i="5"/>
  <c r="I429" i="5"/>
  <c r="H429" i="5"/>
  <c r="G429" i="5"/>
  <c r="F429" i="5"/>
  <c r="E421" i="5"/>
  <c r="R421" i="5"/>
  <c r="J421" i="5"/>
  <c r="I421" i="5"/>
  <c r="H421" i="5"/>
  <c r="G421" i="5"/>
  <c r="F421" i="5"/>
  <c r="E413" i="5"/>
  <c r="R413" i="5"/>
  <c r="J413" i="5"/>
  <c r="I413" i="5"/>
  <c r="H413" i="5"/>
  <c r="F413" i="5"/>
  <c r="G413" i="5"/>
  <c r="J163" i="5"/>
  <c r="H163" i="5"/>
  <c r="F163" i="5"/>
  <c r="R163" i="5"/>
  <c r="I163" i="5"/>
  <c r="E163" i="5"/>
  <c r="E338" i="5"/>
  <c r="R338" i="5"/>
  <c r="H338" i="5"/>
  <c r="F338" i="5"/>
  <c r="J338" i="5"/>
  <c r="I338" i="5"/>
  <c r="J151" i="5"/>
  <c r="H151" i="5"/>
  <c r="F151" i="5"/>
  <c r="E151" i="5"/>
  <c r="R151" i="5"/>
  <c r="I151" i="5"/>
  <c r="J211" i="5"/>
  <c r="I211" i="5"/>
  <c r="H211" i="5"/>
  <c r="F211" i="5"/>
  <c r="E211" i="5"/>
  <c r="R211" i="5"/>
  <c r="J167" i="5"/>
  <c r="H167" i="5"/>
  <c r="F167" i="5"/>
  <c r="R167" i="5"/>
  <c r="I167" i="5"/>
  <c r="E167" i="5"/>
  <c r="A16" i="6"/>
  <c r="B34" i="4"/>
  <c r="A21" i="6" s="1"/>
  <c r="F44" i="6"/>
  <c r="H44" i="6" s="1"/>
  <c r="D44" i="6" s="1"/>
  <c r="F34" i="6"/>
  <c r="F39" i="6"/>
  <c r="F54" i="6"/>
  <c r="F65" i="6"/>
  <c r="F49" i="6"/>
  <c r="F29" i="6"/>
  <c r="H29" i="6" s="1"/>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F480" i="5"/>
  <c r="R480" i="5"/>
  <c r="J480" i="5"/>
  <c r="I480" i="5"/>
  <c r="H480" i="5"/>
  <c r="E480" i="5"/>
  <c r="G588" i="5"/>
  <c r="F532" i="5"/>
  <c r="R532" i="5"/>
  <c r="H532" i="5"/>
  <c r="E532" i="5"/>
  <c r="J532" i="5"/>
  <c r="T532" i="5" s="1"/>
  <c r="I532" i="5"/>
  <c r="G484" i="5"/>
  <c r="H568" i="5"/>
  <c r="F568" i="5"/>
  <c r="R568" i="5"/>
  <c r="J568" i="5"/>
  <c r="I568" i="5"/>
  <c r="E568" i="5"/>
  <c r="H572" i="5"/>
  <c r="F572" i="5"/>
  <c r="R572" i="5"/>
  <c r="J572" i="5"/>
  <c r="I572" i="5"/>
  <c r="E572" i="5"/>
  <c r="I473" i="5"/>
  <c r="H473" i="5"/>
  <c r="R473" i="5"/>
  <c r="J473" i="5"/>
  <c r="F473" i="5"/>
  <c r="E473" i="5"/>
  <c r="G552" i="5"/>
  <c r="G295" i="5"/>
  <c r="G263" i="5"/>
  <c r="G231" i="5"/>
  <c r="R349" i="5"/>
  <c r="I349" i="5"/>
  <c r="H349" i="5"/>
  <c r="F349" i="5"/>
  <c r="J349" i="5"/>
  <c r="E349" i="5"/>
  <c r="G163" i="5"/>
  <c r="G151" i="5"/>
  <c r="J107" i="5"/>
  <c r="H107" i="5"/>
  <c r="F107" i="5"/>
  <c r="I107" i="5"/>
  <c r="E107" i="5"/>
  <c r="R107" i="5"/>
  <c r="G211" i="5"/>
  <c r="J127" i="5"/>
  <c r="H127" i="5"/>
  <c r="F127" i="5"/>
  <c r="R127" i="5"/>
  <c r="I127" i="5"/>
  <c r="E127" i="5"/>
  <c r="G167" i="5"/>
  <c r="J135" i="5"/>
  <c r="H135" i="5"/>
  <c r="F135" i="5"/>
  <c r="R135" i="5"/>
  <c r="I135" i="5"/>
  <c r="E135" i="5"/>
  <c r="E319" i="5"/>
  <c r="J319" i="5"/>
  <c r="F319" i="5"/>
  <c r="R319" i="5"/>
  <c r="I319" i="5"/>
  <c r="H319" i="5"/>
  <c r="J111" i="5"/>
  <c r="H111" i="5"/>
  <c r="F111" i="5"/>
  <c r="R111" i="5"/>
  <c r="I111" i="5"/>
  <c r="E111" i="5"/>
  <c r="S565" i="5"/>
  <c r="S411" i="5"/>
  <c r="S362" i="5"/>
  <c r="S225" i="5"/>
  <c r="S541" i="5"/>
  <c r="S120" i="5"/>
  <c r="S359" i="5"/>
  <c r="S145" i="5"/>
  <c r="S481" i="5"/>
  <c r="S148" i="5"/>
  <c r="S545" i="5"/>
  <c r="S116" i="5"/>
  <c r="S352" i="5"/>
  <c r="S177" i="5"/>
  <c r="S562" i="5"/>
  <c r="S458" i="5"/>
  <c r="S277" i="5"/>
  <c r="S221" i="5"/>
  <c r="S326" i="5"/>
  <c r="S310" i="5"/>
  <c r="S372" i="5"/>
  <c r="S129" i="5"/>
  <c r="S55"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67" i="5"/>
  <c r="S370" i="5"/>
  <c r="S113" i="5"/>
  <c r="S350" i="5"/>
  <c r="S230" i="5"/>
  <c r="S161" i="5"/>
  <c r="S285" i="5"/>
  <c r="S85" i="5"/>
  <c r="S269" i="5"/>
  <c r="S132" i="5"/>
  <c r="S237" i="5"/>
  <c r="S108" i="5"/>
  <c r="S244" i="5"/>
  <c r="S79" i="5"/>
  <c r="T462" i="5"/>
  <c r="T561" i="5"/>
  <c r="T591" i="5"/>
  <c r="T305" i="5"/>
  <c r="T422" i="5"/>
  <c r="T278" i="5"/>
  <c r="T286" i="5"/>
  <c r="T587" i="5"/>
  <c r="T566" i="5"/>
  <c r="T485" i="5"/>
  <c r="T323" i="5"/>
  <c r="T275" i="5"/>
  <c r="T397" i="5"/>
  <c r="T501" i="5"/>
  <c r="T295" i="5"/>
  <c r="T263" i="5"/>
  <c r="T231" i="5"/>
  <c r="T500" i="5"/>
  <c r="T459" i="5"/>
  <c r="T552" i="5"/>
  <c r="T413" i="5"/>
  <c r="T99" i="5"/>
  <c r="T135" i="5"/>
  <c r="S491" i="5"/>
  <c r="S321" i="5"/>
  <c r="S455" i="5"/>
  <c r="S375" i="5"/>
  <c r="S503" i="5"/>
  <c r="S322" i="5"/>
  <c r="S482" i="5"/>
  <c r="S487" i="5"/>
  <c r="S589" i="5"/>
  <c r="S367" i="5"/>
  <c r="S529" i="5"/>
  <c r="S479" i="5"/>
  <c r="S233" i="5"/>
  <c r="S184" i="5"/>
  <c r="S289" i="5"/>
  <c r="S181" i="5"/>
  <c r="S109" i="5"/>
  <c r="S95" i="5"/>
  <c r="S530" i="5"/>
  <c r="S61"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97" i="5"/>
  <c r="S133" i="5"/>
  <c r="S506" i="5"/>
  <c r="S157" i="5"/>
  <c r="S332" i="5"/>
  <c r="S450" i="5"/>
  <c r="S334" i="5"/>
  <c r="S204" i="5"/>
  <c r="S125" i="5"/>
  <c r="S152" i="5"/>
  <c r="S165" i="5"/>
  <c r="S117" i="5"/>
  <c r="S316" i="5"/>
  <c r="S87"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83" i="5"/>
  <c r="S106" i="5"/>
  <c r="S284"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121" i="5"/>
  <c r="S483" i="5"/>
  <c r="S78" i="5"/>
  <c r="S470" i="5"/>
  <c r="S297" i="5"/>
  <c r="S81" i="5"/>
  <c r="S77" i="5"/>
  <c r="S141" i="5"/>
  <c r="S514" i="5"/>
  <c r="S288" i="5"/>
  <c r="S180" i="5"/>
  <c r="S53" i="5"/>
  <c r="S65" i="5"/>
  <c r="S89" i="5"/>
  <c r="S312" i="5"/>
  <c r="S75"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368" i="5"/>
  <c r="S380" i="5"/>
  <c r="S308" i="5"/>
  <c r="T214" i="5"/>
  <c r="T390" i="5"/>
  <c r="T206" i="5"/>
  <c r="T406" i="5"/>
  <c r="T426" i="5"/>
  <c r="T190" i="5"/>
  <c r="T575" i="5"/>
  <c r="T250" i="5"/>
  <c r="T333" i="5"/>
  <c r="T523" i="5"/>
  <c r="T540" i="5"/>
  <c r="T339" i="5"/>
  <c r="T373" i="5"/>
  <c r="T299" i="5"/>
  <c r="T267" i="5"/>
  <c r="T235" i="5"/>
  <c r="T537" i="5"/>
  <c r="T544" i="5"/>
  <c r="T389" i="5"/>
  <c r="T287" i="5"/>
  <c r="T255" i="5"/>
  <c r="T223" i="5"/>
  <c r="T374" i="5"/>
  <c r="T512" i="5"/>
  <c r="T353" i="5"/>
  <c r="T187" i="5"/>
  <c r="T572" i="5"/>
  <c r="T211" i="5"/>
  <c r="T319" i="5"/>
  <c r="S43" i="5"/>
  <c r="S21" i="5"/>
  <c r="S23" i="5"/>
  <c r="S51" i="5"/>
  <c r="S24" i="5"/>
  <c r="T42" i="5"/>
  <c r="S36" i="5"/>
  <c r="S5" i="5"/>
  <c r="S22" i="5"/>
  <c r="S31" i="5"/>
  <c r="S20" i="5"/>
  <c r="S47" i="5"/>
  <c r="S29" i="5"/>
  <c r="S49" i="5"/>
  <c r="S37" i="5"/>
  <c r="S39" i="5"/>
  <c r="S6" i="5"/>
  <c r="S35" i="5"/>
  <c r="S33" i="5"/>
  <c r="S45" i="5"/>
  <c r="H45" i="6" l="1"/>
  <c r="D45" i="6" s="1"/>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X99"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S42" i="5"/>
  <c r="H15" i="5" l="1"/>
  <c r="I15" i="5"/>
  <c r="J15" i="5"/>
  <c r="R15" i="5"/>
  <c r="E15" i="5"/>
  <c r="F15" i="5"/>
  <c r="G15" i="5"/>
  <c r="E17" i="5"/>
  <c r="F17" i="5"/>
  <c r="H17" i="5"/>
  <c r="I17" i="5"/>
  <c r="J17" i="5"/>
  <c r="R17" i="5"/>
  <c r="G17" i="5"/>
  <c r="E11" i="5"/>
  <c r="F11" i="5"/>
  <c r="H11" i="5"/>
  <c r="I11" i="5"/>
  <c r="J11" i="5"/>
  <c r="R11" i="5"/>
  <c r="G11" i="5"/>
  <c r="E8" i="5"/>
  <c r="F8" i="5"/>
  <c r="H8" i="5"/>
  <c r="I8" i="5"/>
  <c r="J8" i="5"/>
  <c r="R8" i="5"/>
  <c r="G8" i="5"/>
  <c r="E14" i="5"/>
  <c r="F14" i="5"/>
  <c r="H14" i="5"/>
  <c r="I14" i="5"/>
  <c r="J14" i="5"/>
  <c r="R14" i="5"/>
  <c r="G14" i="5"/>
  <c r="E16" i="5"/>
  <c r="H16" i="5"/>
  <c r="F16" i="5"/>
  <c r="I16" i="5"/>
  <c r="R16" i="5"/>
  <c r="J16" i="5"/>
  <c r="G16" i="5"/>
  <c r="H12" i="5"/>
  <c r="I12" i="5"/>
  <c r="J12" i="5"/>
  <c r="R12" i="5"/>
  <c r="E12" i="5"/>
  <c r="F12" i="5"/>
  <c r="G12" i="5"/>
  <c r="H9" i="5"/>
  <c r="I9" i="5"/>
  <c r="J9" i="5"/>
  <c r="R9" i="5"/>
  <c r="E9" i="5"/>
  <c r="F9" i="5"/>
  <c r="G9" i="5"/>
  <c r="E7" i="5"/>
  <c r="F7" i="5"/>
  <c r="H7" i="5"/>
  <c r="I7" i="5"/>
  <c r="R7" i="5"/>
  <c r="J7" i="5"/>
  <c r="G7" i="5"/>
  <c r="E10" i="5"/>
  <c r="F10" i="5"/>
  <c r="H10" i="5"/>
  <c r="I10" i="5"/>
  <c r="J10" i="5"/>
  <c r="R10" i="5"/>
  <c r="G10" i="5"/>
  <c r="E13" i="5"/>
  <c r="H13" i="5"/>
  <c r="F13" i="5"/>
  <c r="I13" i="5"/>
  <c r="R13" i="5"/>
  <c r="J13" i="5"/>
  <c r="G13" i="5"/>
  <c r="C40"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T15" i="5"/>
  <c r="T13" i="5"/>
  <c r="T16" i="5"/>
  <c r="T10" i="5"/>
  <c r="T9" i="5"/>
  <c r="T12" i="5"/>
  <c r="T8" i="5"/>
  <c r="T14" i="5"/>
  <c r="T7" i="5"/>
  <c r="T11" i="5"/>
  <c r="T17" i="5"/>
  <c r="C68" i="6" l="1"/>
  <c r="X13" i="5"/>
  <c r="X10" i="5"/>
  <c r="D65" i="6"/>
  <c r="X9" i="5"/>
  <c r="X12" i="5"/>
  <c r="X14" i="5"/>
  <c r="X17" i="5"/>
  <c r="D66" i="6"/>
  <c r="C67" i="6"/>
  <c r="X11" i="5"/>
  <c r="X15" i="5"/>
  <c r="X8" i="5"/>
  <c r="X7" i="5"/>
  <c r="G69" i="6"/>
  <c r="X16" i="5"/>
  <c r="D55" i="6"/>
  <c r="C55" i="6"/>
  <c r="D56" i="6"/>
  <c r="C56" i="6"/>
  <c r="S13" i="5"/>
  <c r="S14" i="5"/>
  <c r="S11" i="5"/>
  <c r="S8" i="5"/>
  <c r="S9" i="5"/>
  <c r="S7" i="5"/>
  <c r="S17" i="5"/>
  <c r="S10" i="5"/>
  <c r="S12" i="5"/>
  <c r="S16" i="5"/>
  <c r="S15"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<sst xmlns="http://schemas.openxmlformats.org/spreadsheetml/2006/main" count="22057" uniqueCount="15611">
  <si>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</si>
  <si>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</si>
  <si>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</si>
  <si>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</si>
  <si>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</si>
  <si>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</si>
  <si>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</si>
  <si>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</si>
  <si>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</si>
  <si>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</si>
  <si>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</si>
  <si>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</si>
  <si>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</si>
  <si>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</si>
  <si>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</si>
  <si>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</si>
  <si>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</si>
  <si>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</si>
  <si>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</si>
  <si>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</si>
  <si>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</si>
  <si>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</si>
  <si>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</si>
  <si>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</si>
  <si>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</si>
  <si>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</si>
  <si>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</si>
  <si>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</si>
  <si>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</si>
  <si>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</si>
  <si>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</si>
  <si>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</si>
  <si>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</si>
  <si>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</si>
  <si>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</si>
  <si>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</si>
  <si>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</si>
  <si>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</si>
  <si>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</si>
  <si>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</si>
  <si>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</si>
  <si>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</si>
  <si>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</si>
  <si>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</si>
  <si>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</si>
  <si>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</si>
  <si>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</si>
  <si>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</si>
  <si>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</si>
  <si>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</si>
  <si>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</si>
  <si>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</si>
  <si>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</si>
  <si>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</si>
  <si>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</si>
  <si>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</si>
  <si>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</si>
  <si>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</si>
  <si>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</si>
  <si>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</si>
  <si>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</si>
  <si>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</si>
  <si>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</si>
  <si>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</si>
  <si>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</si>
  <si>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</si>
  <si>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</si>
  <si>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</si>
  <si>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</si>
  <si>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</si>
  <si>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</si>
  <si>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</si>
  <si>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</si>
  <si>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</si>
  <si>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</si>
  <si>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</si>
  <si>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</si>
  <si>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</si>
  <si>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</si>
  <si>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</si>
  <si>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</si>
  <si>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</si>
  <si>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</si>
  <si>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</si>
  <si>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</si>
  <si>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</si>
  <si>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</si>
  <si>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</si>
  <si>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</si>
  <si>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</si>
  <si>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</si>
  <si>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</si>
  <si>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</si>
  <si>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</si>
  <si>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</si>
  <si>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</si>
  <si>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</si>
  <si>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</si>
  <si>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</si>
  <si>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</si>
  <si>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</si>
  <si>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</si>
  <si>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</si>
  <si>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</si>
  <si>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</si>
  <si>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</si>
  <si>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</si>
  <si>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</si>
  <si>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</si>
  <si>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</si>
  <si>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</si>
  <si>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</si>
  <si>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</si>
  <si>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</si>
  <si>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</si>
  <si>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</si>
  <si>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</si>
  <si>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</si>
  <si>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</si>
  <si>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</si>
  <si>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</si>
  <si>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</si>
  <si>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</si>
  <si>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</si>
  <si>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</si>
  <si>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</si>
  <si>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</si>
  <si>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</si>
  <si>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</si>
  <si>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</si>
  <si>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</si>
  <si>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</si>
  <si>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</si>
  <si>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</si>
  <si>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</si>
  <si>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</si>
  <si>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</si>
  <si>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</si>
  <si>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</si>
  <si>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</si>
  <si>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</si>
  <si>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</si>
  <si>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</si>
  <si>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</si>
  <si>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</si>
  <si>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</si>
  <si>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</si>
  <si>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</si>
  <si>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</si>
  <si>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</si>
  <si>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</si>
  <si>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</si>
  <si>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</si>
  <si>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</si>
  <si>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</si>
  <si>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</si>
  <si>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</si>
  <si>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</si>
  <si>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</si>
  <si>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</si>
  <si>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</si>
  <si>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</si>
  <si>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</si>
  <si>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</si>
  <si>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</si>
  <si>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</si>
  <si>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</si>
  <si>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</si>
  <si>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</si>
  <si>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</si>
  <si>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</si>
  <si>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</si>
  <si>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</si>
  <si>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</si>
  <si>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</si>
  <si>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</si>
  <si>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</si>
  <si>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</si>
  <si>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</si>
  <si>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</si>
  <si>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</si>
  <si>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</si>
  <si>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</si>
  <si>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</si>
  <si>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</si>
  <si>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</si>
  <si>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</si>
  <si>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</si>
  <si>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</si>
  <si>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</si>
  <si>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</si>
  <si>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</si>
  <si>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</si>
  <si>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</si>
  <si>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</si>
  <si>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</si>
  <si>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</si>
  <si>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</si>
  <si>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</si>
  <si>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</si>
  <si>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</si>
  <si>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</si>
  <si>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</si>
  <si>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</si>
  <si>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</si>
  <si>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</si>
  <si>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</si>
  <si>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</si>
  <si>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</si>
  <si>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</si>
  <si>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</si>
  <si>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</si>
  <si>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</si>
  <si>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</si>
  <si>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</si>
  <si>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</si>
  <si>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</si>
  <si>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</si>
  <si>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</si>
  <si>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</si>
  <si>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</si>
  <si>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</si>
  <si>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</si>
  <si>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</si>
  <si>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</si>
  <si>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</si>
  <si>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</si>
  <si>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</si>
  <si>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</si>
  <si>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</si>
  <si>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</si>
  <si>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</si>
  <si>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</si>
  <si>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</si>
  <si>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</si>
  <si>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</si>
  <si>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</si>
  <si>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</si>
  <si>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</si>
  <si>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</si>
  <si>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</si>
  <si>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</si>
  <si>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</si>
  <si>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</si>
  <si>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</si>
  <si>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</si>
  <si>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</si>
  <si>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</si>
  <si>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</si>
  <si>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</si>
  <si>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</si>
  <si>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</si>
  <si>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</si>
  <si>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</si>
  <si>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</si>
  <si>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</si>
  <si>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</si>
  <si>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</si>
  <si>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</si>
  <si>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</si>
  <si>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</si>
  <si>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</si>
  <si>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</si>
  <si>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</si>
  <si>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</si>
  <si>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</si>
  <si>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</si>
  <si>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</si>
  <si>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</si>
  <si>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</si>
  <si>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</si>
  <si>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</si>
  <si>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</si>
  <si>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</si>
  <si>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</si>
  <si>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</si>
  <si>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</si>
  <si>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</si>
  <si>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</si>
  <si>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</si>
  <si>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</si>
  <si>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</si>
  <si>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</si>
  <si>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</si>
  <si>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</si>
  <si>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</si>
  <si>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</si>
  <si>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</si>
  <si>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</si>
  <si>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</si>
  <si>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</si>
  <si>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</si>
  <si>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</si>
  <si>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</si>
  <si>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</si>
  <si>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</si>
  <si>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</si>
  <si>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</si>
  <si>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</si>
  <si>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</si>
  <si>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</si>
  <si>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</si>
  <si>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</si>
  <si>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</si>
  <si>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</si>
  <si>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</si>
  <si>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</si>
  <si>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</si>
  <si>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</si>
  <si>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</si>
  <si>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</si>
  <si>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</si>
  <si>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</si>
  <si>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</si>
  <si>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</si>
  <si>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</si>
  <si>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</si>
  <si>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</si>
  <si>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</si>
  <si>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</si>
  <si>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</si>
  <si>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</si>
  <si>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</si>
  <si>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</si>
  <si>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</si>
  <si>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</si>
  <si>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</si>
  <si>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</si>
  <si>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</si>
  <si>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</si>
  <si>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</si>
  <si>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</si>
  <si>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</si>
  <si>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</si>
  <si>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</si>
  <si>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</si>
  <si>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</si>
  <si>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</si>
  <si>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</si>
  <si>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</si>
  <si>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</si>
  <si>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</si>
  <si>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</si>
  <si>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</si>
  <si>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</si>
  <si>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</si>
  <si>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</si>
  <si>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</si>
  <si>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</si>
  <si>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</si>
  <si>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</si>
  <si>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</si>
  <si>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</si>
  <si>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</si>
  <si>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</si>
  <si>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</si>
  <si>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</si>
  <si>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</si>
  <si>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</si>
  <si>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</si>
  <si>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</si>
  <si>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</si>
  <si>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</si>
  <si>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</si>
  <si>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</si>
  <si>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</si>
  <si>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</si>
  <si>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</si>
  <si>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</si>
  <si>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</si>
  <si>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</si>
  <si>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</si>
  <si>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</si>
  <si>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</si>
  <si>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</si>
  <si>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</si>
  <si>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</si>
  <si>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</si>
  <si>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</si>
  <si>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</si>
  <si>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</si>
  <si>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</si>
  <si>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</si>
  <si>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</si>
  <si>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</si>
  <si>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</si>
  <si>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</si>
  <si>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</si>
  <si>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</si>
  <si>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</si>
  <si>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</si>
  <si>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</si>
  <si>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</si>
  <si>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</si>
  <si>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</si>
  <si>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</si>
  <si>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</si>
  <si>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</si>
  <si>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</si>
  <si>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</si>
  <si>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</si>
  <si>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</si>
  <si>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</si>
  <si>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</si>
  <si>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</si>
  <si>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</si>
  <si>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</si>
  <si>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</si>
  <si>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</si>
  <si>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</si>
  <si>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</si>
  <si>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</si>
  <si>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</si>
  <si>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</si>
  <si>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</si>
  <si>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</si>
  <si>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</si>
  <si>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</si>
  <si>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</si>
  <si>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</si>
  <si>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</si>
  <si>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</si>
  <si>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</si>
  <si>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</si>
  <si>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</si>
  <si>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</si>
  <si>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</si>
  <si>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</si>
  <si>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</si>
  <si>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</si>
  <si>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</si>
  <si>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</si>
  <si>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</si>
  <si>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</si>
  <si>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</si>
  <si>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</si>
  <si>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</si>
  <si>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</si>
  <si>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</si>
  <si>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</si>
  <si>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</si>
  <si>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</si>
  <si>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</si>
  <si>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</si>
  <si>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</si>
  <si>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</si>
  <si>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</si>
  <si>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</si>
  <si>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</si>
  <si>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</si>
  <si>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</si>
  <si>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</si>
  <si>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</si>
  <si>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</si>
  <si>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</si>
  <si>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</si>
  <si>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</si>
  <si>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</si>
  <si>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</si>
  <si>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</si>
  <si>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</si>
  <si>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</si>
  <si>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</si>
  <si>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</si>
  <si>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</si>
  <si>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</si>
  <si>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</si>
  <si>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</si>
  <si>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</si>
  <si>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</si>
  <si>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</si>
  <si>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</si>
  <si>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</si>
  <si>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</si>
  <si>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</si>
  <si>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</si>
  <si>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</si>
  <si>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</si>
  <si>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</si>
  <si>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</si>
  <si>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</si>
  <si>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</si>
  <si>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</si>
  <si>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</si>
  <si>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</si>
  <si>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</si>
  <si>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</si>
  <si>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</si>
  <si>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</si>
  <si>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</si>
  <si>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</si>
  <si>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</si>
  <si>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</si>
  <si>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</si>
  <si>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</si>
  <si>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</si>
  <si>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</si>
  <si>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</si>
  <si>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</si>
  <si>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</si>
  <si>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</si>
  <si>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</si>
  <si>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</si>
  <si>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</si>
  <si>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</si>
  <si>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</si>
  <si>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</si>
  <si>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</si>
  <si>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</si>
  <si>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</si>
  <si>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</si>
  <si>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</si>
  <si>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</si>
  <si>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</si>
  <si>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</si>
  <si>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</si>
  <si>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</si>
  <si>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</si>
  <si>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</si>
  <si>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</si>
  <si>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</si>
  <si>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</si>
  <si>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</si>
  <si>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</si>
  <si>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</si>
  <si>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</si>
  <si>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</si>
  <si>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</si>
  <si>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</si>
  <si>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</si>
  <si>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</si>
  <si>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</si>
  <si>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</si>
  <si>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</si>
  <si>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</si>
  <si>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</si>
  <si>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</si>
  <si>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</si>
  <si>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</si>
  <si>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</si>
  <si>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</si>
  <si>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</si>
  <si>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</si>
  <si>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</si>
  <si>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</si>
  <si>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</si>
  <si>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</si>
  <si>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</si>
  <si>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</si>
  <si>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</si>
  <si>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</si>
  <si>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</si>
  <si>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</si>
  <si>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</si>
  <si>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</si>
  <si>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</si>
  <si>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</si>
  <si>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</si>
  <si>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</si>
  <si>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</si>
  <si>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</si>
  <si>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</si>
  <si>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</si>
  <si>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</si>
  <si>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</si>
  <si>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</si>
  <si>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</si>
  <si>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</si>
  <si>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</si>
  <si>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</si>
  <si>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</si>
  <si>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</si>
  <si>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</si>
  <si>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</si>
  <si>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</si>
  <si>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</si>
  <si>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</si>
  <si>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</si>
  <si>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</si>
  <si>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</si>
  <si>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</si>
  <si>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</si>
  <si>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</si>
  <si>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</si>
  <si>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</si>
  <si>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</si>
  <si>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</si>
  <si>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</si>
  <si>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</si>
  <si>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</si>
  <si>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</si>
  <si>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</si>
  <si>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</si>
  <si>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</si>
  <si>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</si>
  <si>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</si>
  <si>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</si>
  <si>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</si>
  <si>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</si>
  <si>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</si>
  <si>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</si>
  <si>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</si>
  <si>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</si>
  <si>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</si>
  <si>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</si>
  <si>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</si>
  <si>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</si>
  <si>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</si>
  <si>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</si>
  <si>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</si>
  <si>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</si>
  <si>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</si>
  <si>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</si>
  <si>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</si>
  <si>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</si>
  <si>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</si>
  <si>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</si>
  <si>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</si>
  <si>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</si>
  <si>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</si>
  <si>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</si>
  <si>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</si>
  <si>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</si>
  <si>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</si>
  <si>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</si>
  <si>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</si>
  <si>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</si>
  <si>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</si>
  <si>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</si>
  <si>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</si>
  <si>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</si>
  <si>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</si>
  <si>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</si>
  <si>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</si>
  <si>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</si>
  <si>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</si>
  <si>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</si>
  <si>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</si>
  <si>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</si>
  <si>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</si>
  <si>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</si>
  <si>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</si>
  <si>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</si>
  <si>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</si>
  <si>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</si>
  <si>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</si>
  <si>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</si>
  <si>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</si>
  <si>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</si>
  <si>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</si>
  <si>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</si>
  <si>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</si>
  <si>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</si>
  <si>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</si>
  <si>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</si>
  <si>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</si>
  <si>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</si>
  <si>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</si>
  <si>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</si>
  <si>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</si>
  <si>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</si>
  <si>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</si>
  <si>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</si>
  <si>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</si>
  <si>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</si>
  <si>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</si>
  <si>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</si>
  <si>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</si>
  <si>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</si>
  <si>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</si>
  <si>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</si>
  <si>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</si>
  <si>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</si>
  <si>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</si>
  <si>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</si>
  <si>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</si>
  <si>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</si>
  <si>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</si>
  <si>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</si>
  <si>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</si>
  <si>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</si>
  <si>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</si>
  <si>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</si>
  <si>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</si>
  <si>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</si>
  <si>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</si>
  <si>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</si>
  <si>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</si>
  <si>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</si>
  <si>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</si>
  <si>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</si>
  <si>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</si>
  <si>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</si>
  <si>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</si>
  <si>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</si>
  <si>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</si>
  <si>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</si>
  <si>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</si>
  <si>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</si>
  <si>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</si>
  <si>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</si>
  <si>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</si>
  <si>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</si>
  <si>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</si>
  <si>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</si>
  <si>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</si>
  <si>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</si>
  <si>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</si>
  <si>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</si>
  <si>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</si>
  <si>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</si>
  <si>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</si>
  <si>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</si>
  <si>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</si>
  <si>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</si>
  <si>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</si>
  <si>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</si>
  <si>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</si>
  <si>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</si>
  <si>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</si>
  <si>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</si>
  <si>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</si>
  <si>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</si>
  <si>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</si>
  <si>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</si>
  <si>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</si>
  <si>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</si>
  <si>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</si>
  <si>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</si>
  <si>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</si>
  <si>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</si>
  <si>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</si>
  <si>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</si>
  <si>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</si>
  <si>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</si>
  <si>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</si>
  <si>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</si>
  <si>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</si>
  <si>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</si>
  <si>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</si>
  <si>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</si>
  <si>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</si>
  <si>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</si>
  <si>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</si>
  <si>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</si>
  <si>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</si>
  <si>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</si>
  <si>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</si>
  <si>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</si>
  <si>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</si>
  <si>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</si>
  <si>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</si>
  <si>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</si>
  <si>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</si>
  <si>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</si>
  <si>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</si>
  <si>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</si>
  <si>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</si>
  <si>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</si>
  <si>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</si>
  <si>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</si>
  <si>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</si>
  <si>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</si>
  <si>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</si>
  <si>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</si>
  <si>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</si>
  <si>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</si>
  <si>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</si>
  <si>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</si>
  <si>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</si>
  <si>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</si>
  <si>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</si>
  <si>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</si>
  <si>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</si>
  <si>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</si>
  <si>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</si>
  <si>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</si>
  <si>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</si>
  <si>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</si>
  <si>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</si>
  <si>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</si>
  <si>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</si>
  <si>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</si>
  <si>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</si>
  <si>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</si>
  <si>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</si>
  <si>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</si>
  <si>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</si>
  <si>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</si>
  <si>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</si>
  <si>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</si>
  <si>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</si>
  <si>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</si>
  <si>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</si>
  <si>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</si>
  <si>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</si>
  <si>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</si>
  <si>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</si>
  <si>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</si>
  <si>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</si>
  <si>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</si>
  <si>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</si>
  <si>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</si>
  <si>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</si>
  <si>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</si>
  <si>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</si>
  <si>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</si>
  <si>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</si>
  <si>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</si>
  <si>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</si>
  <si>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</si>
  <si>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</si>
  <si>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</si>
  <si>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</si>
  <si>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</si>
  <si>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</si>
  <si>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</si>
  <si>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</si>
  <si>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</si>
  <si>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</si>
  <si>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</si>
  <si>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</si>
  <si>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</si>
  <si>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</si>
  <si>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</si>
  <si>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</si>
  <si>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</si>
  <si>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</si>
  <si>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</si>
  <si>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</si>
  <si>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</si>
  <si>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</si>
  <si>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</si>
  <si>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</si>
  <si>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</si>
  <si>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</si>
  <si>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</si>
  <si>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</si>
  <si>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</si>
  <si>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</si>
  <si>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</si>
  <si>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</si>
  <si>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</si>
  <si>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</si>
  <si>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</si>
  <si>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</si>
  <si>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</si>
  <si>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</si>
  <si>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</si>
  <si>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</si>
  <si>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</si>
  <si>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</si>
  <si>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</si>
  <si>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</si>
  <si>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</si>
  <si>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</si>
  <si>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</si>
  <si>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</si>
  <si>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</si>
  <si>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</si>
  <si>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</si>
  <si>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</si>
  <si>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</si>
  <si>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</si>
  <si>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</si>
  <si>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</si>
  <si>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</si>
  <si>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</si>
  <si>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</si>
  <si>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</si>
  <si>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</si>
  <si>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</si>
  <si>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</si>
  <si>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</si>
  <si>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</si>
  <si>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</si>
  <si>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</si>
  <si>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</si>
  <si>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</si>
  <si>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</si>
  <si>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</si>
  <si>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</si>
  <si>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</si>
  <si>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</si>
  <si>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</si>
  <si>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</si>
  <si>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</si>
  <si>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</si>
  <si>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</si>
  <si>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</si>
  <si>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</si>
  <si>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</si>
  <si>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</si>
  <si>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</si>
  <si>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</si>
  <si>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</si>
  <si>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</si>
  <si>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</si>
  <si>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</si>
  <si>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</si>
  <si>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</si>
  <si>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</si>
  <si>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</si>
  <si>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</si>
  <si>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</si>
  <si>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</si>
  <si>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</si>
  <si>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</si>
  <si>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</si>
  <si>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</si>
  <si>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</si>
  <si>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</si>
  <si>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</si>
  <si>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</si>
  <si>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</si>
  <si>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</si>
  <si>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</si>
  <si>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</si>
  <si>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</si>
  <si>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</si>
  <si>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</si>
  <si>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</si>
  <si>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</si>
  <si>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</si>
  <si>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</si>
  <si>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</si>
  <si>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</si>
  <si>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</si>
  <si>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</si>
  <si>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</si>
  <si>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</si>
  <si>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</si>
  <si>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</si>
  <si>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</si>
  <si>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</si>
  <si>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</si>
  <si>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</si>
  <si>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</si>
  <si>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</si>
  <si>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</si>
  <si>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</si>
  <si>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</si>
  <si>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</si>
  <si>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</si>
  <si>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</si>
  <si>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</si>
  <si>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</si>
  <si>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</si>
  <si>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</si>
  <si>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</si>
  <si>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</si>
  <si>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</si>
  <si>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</si>
  <si>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</si>
  <si>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</si>
  <si>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</si>
  <si>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</si>
  <si>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</si>
  <si>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</si>
  <si>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</si>
  <si>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</si>
  <si>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</si>
  <si>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</si>
  <si>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</si>
  <si>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</si>
  <si>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</si>
  <si>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</si>
  <si>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</si>
  <si>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</si>
  <si>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</si>
  <si>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</si>
  <si>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</si>
  <si>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</si>
  <si>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</si>
  <si>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</si>
  <si>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</si>
  <si>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</si>
  <si>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</si>
  <si>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</si>
  <si>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</si>
  <si>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</si>
  <si>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</si>
  <si>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</si>
  <si>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</si>
  <si>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</si>
  <si>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</si>
  <si>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</si>
  <si>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</si>
  <si>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</si>
  <si>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</si>
  <si>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</si>
  <si>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</si>
  <si>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</si>
  <si>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</si>
  <si>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</si>
  <si>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</si>
  <si>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</si>
  <si>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</si>
  <si>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</si>
  <si>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</si>
  <si>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</si>
  <si>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</si>
  <si>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</si>
  <si>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</si>
  <si>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</si>
  <si>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</si>
  <si>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</si>
  <si>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</si>
  <si>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</si>
  <si>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</si>
  <si>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</si>
  <si>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</si>
  <si>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</si>
  <si>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</si>
  <si>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</si>
  <si>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</si>
  <si>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</si>
  <si>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</si>
  <si>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</si>
  <si>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</si>
  <si>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</si>
  <si>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</si>
  <si>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</si>
  <si>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</si>
  <si>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</si>
  <si>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</si>
  <si>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</si>
  <si>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</si>
  <si>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</si>
  <si>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</si>
  <si>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</si>
  <si>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</si>
  <si>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</si>
  <si>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</si>
  <si>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</si>
  <si>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</si>
  <si>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</si>
  <si>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</si>
  <si>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</si>
  <si>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</si>
  <si>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</si>
  <si>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</si>
  <si>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</si>
  <si>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</si>
  <si>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</si>
  <si>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</si>
  <si>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</si>
  <si>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</si>
  <si>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</si>
  <si>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</si>
  <si>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</si>
  <si>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</si>
  <si>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</si>
  <si>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</si>
  <si>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</si>
  <si>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</si>
  <si>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</si>
  <si>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</si>
  <si>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</si>
  <si>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</si>
  <si>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</si>
  <si>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</si>
  <si>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</si>
  <si>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</si>
  <si>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</si>
  <si>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</si>
  <si>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</si>
  <si>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</si>
  <si>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</si>
  <si>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</si>
  <si>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</si>
  <si>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</si>
  <si>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</si>
  <si>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</si>
  <si>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</si>
  <si>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</si>
  <si>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</si>
  <si>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</si>
  <si>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</si>
  <si>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</si>
  <si>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</si>
  <si>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</si>
  <si>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</si>
  <si>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</si>
  <si>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</si>
  <si>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</si>
  <si>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</si>
  <si>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</si>
  <si>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</si>
  <si>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</si>
  <si>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</si>
  <si>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</si>
  <si>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</si>
  <si>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</si>
  <si>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</si>
  <si>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</si>
  <si>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</si>
  <si>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</si>
  <si>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</si>
  <si>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</si>
  <si>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</si>
  <si>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</si>
  <si>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</si>
  <si>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</si>
  <si>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</si>
  <si>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</si>
  <si>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</si>
  <si>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</si>
  <si>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</si>
  <si>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</si>
  <si>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</si>
  <si>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</si>
  <si>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</si>
  <si>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</si>
  <si>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</si>
  <si>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</si>
  <si>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</si>
  <si>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</si>
  <si>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</si>
  <si>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</si>
  <si>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</si>
  <si>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</si>
  <si>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</si>
  <si>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</si>
  <si>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</si>
  <si>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</si>
  <si>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</si>
  <si>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</si>
  <si>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</si>
  <si>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</si>
  <si>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</si>
  <si>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</si>
  <si>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</si>
  <si>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</si>
  <si>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</si>
  <si>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</si>
  <si>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</si>
  <si>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</si>
  <si>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</si>
  <si>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</si>
  <si>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</si>
  <si>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</si>
  <si>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</si>
  <si>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</si>
  <si>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</si>
  <si>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</si>
  <si>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</si>
  <si>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</si>
  <si>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</si>
  <si>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</si>
  <si>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</si>
  <si>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</si>
  <si>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</si>
  <si>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</si>
  <si>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</si>
  <si>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</si>
  <si>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</si>
  <si>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</si>
  <si>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</si>
  <si>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</si>
  <si>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</si>
  <si>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</si>
  <si>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</si>
  <si>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</si>
  <si>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</si>
  <si>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</si>
  <si>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</si>
  <si>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</si>
  <si>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</si>
  <si>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</si>
  <si>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</si>
  <si>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</si>
  <si>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</si>
  <si>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</si>
  <si>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</si>
  <si>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</si>
  <si>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</si>
  <si>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</si>
  <si>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</si>
  <si>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</si>
  <si>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</si>
  <si>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</si>
  <si>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</si>
  <si>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</si>
  <si>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</si>
  <si>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</si>
  <si>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</si>
  <si>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</si>
  <si>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</si>
  <si>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</si>
  <si>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</si>
  <si>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</si>
  <si>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</si>
  <si>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</si>
  <si>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</si>
  <si>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</si>
  <si>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</si>
  <si>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</si>
  <si>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</si>
  <si>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</si>
  <si>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</si>
  <si>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</si>
  <si>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</si>
  <si>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</si>
  <si>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</si>
  <si>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</si>
  <si>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</si>
  <si>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</si>
  <si>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</si>
  <si>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</si>
  <si>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</si>
  <si>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</si>
  <si>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</si>
  <si>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</si>
  <si>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</si>
  <si>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</si>
  <si>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</si>
  <si>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</si>
  <si>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</si>
  <si>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</si>
  <si>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</si>
  <si>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</si>
  <si>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</si>
  <si>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</si>
  <si>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</si>
  <si>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</si>
  <si>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</si>
  <si>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</si>
  <si>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</si>
  <si>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</si>
  <si>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</si>
  <si>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</si>
  <si>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</si>
  <si>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</si>
  <si>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</si>
  <si>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</si>
  <si>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</si>
  <si>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</si>
  <si>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</si>
  <si>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</si>
  <si>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</si>
  <si>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</si>
  <si>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</si>
  <si>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</si>
  <si>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</si>
  <si>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</si>
  <si>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</si>
  <si>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</si>
  <si>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</si>
  <si>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</si>
  <si>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</si>
  <si>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</si>
  <si>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</si>
  <si>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</si>
  <si>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</si>
  <si>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</si>
  <si>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</si>
  <si>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</si>
  <si>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</si>
  <si>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</si>
  <si>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</si>
  <si>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</si>
  <si>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</si>
  <si>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</si>
  <si>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</si>
  <si>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</si>
  <si>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</si>
  <si>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</si>
  <si>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</si>
  <si>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</si>
  <si>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</si>
  <si>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</si>
  <si>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</si>
  <si>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</si>
  <si>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</si>
  <si>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</si>
  <si>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</si>
  <si>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</si>
  <si>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</si>
  <si>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</si>
  <si>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</si>
  <si>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</si>
  <si>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</si>
  <si>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</si>
  <si>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</si>
  <si>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</si>
  <si>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</si>
  <si>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</si>
  <si>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</si>
  <si>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</si>
  <si>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</si>
  <si>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</si>
  <si>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</si>
  <si>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</si>
  <si>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</si>
  <si>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</si>
  <si>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</si>
  <si>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</si>
  <si>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</si>
  <si>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</si>
  <si>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</si>
  <si>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</si>
  <si>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</si>
  <si>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</si>
  <si>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</si>
  <si>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</si>
  <si>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</si>
  <si>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</si>
  <si>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</si>
  <si>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</si>
  <si>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</si>
  <si>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</si>
  <si>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</si>
  <si>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</si>
  <si>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</si>
  <si>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</si>
  <si>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</si>
  <si>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</si>
  <si>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</si>
  <si>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</si>
  <si>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</si>
  <si>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</si>
  <si>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</si>
  <si>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</si>
  <si>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</si>
  <si>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</si>
  <si>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</si>
  <si>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</si>
  <si>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</si>
  <si>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</si>
  <si>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</si>
  <si>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</si>
  <si>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</si>
  <si>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</si>
  <si>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</si>
  <si>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</si>
  <si>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</si>
  <si>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</si>
  <si>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</si>
  <si>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</si>
  <si>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</si>
  <si>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</si>
  <si>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</si>
  <si>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</si>
  <si>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</si>
  <si>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</si>
  <si>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</si>
  <si>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</si>
  <si>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</si>
  <si>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</si>
  <si>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</si>
  <si>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</si>
  <si>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</si>
  <si>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</si>
  <si>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</si>
  <si>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</si>
  <si>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</si>
  <si>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</si>
  <si>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</si>
  <si>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</si>
  <si>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</si>
  <si>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</si>
  <si>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</si>
  <si>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</si>
  <si>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</si>
  <si>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</si>
  <si>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</si>
  <si>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</si>
  <si>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</si>
  <si>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</si>
  <si>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</si>
  <si>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</si>
  <si>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</si>
  <si>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</si>
  <si>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</si>
  <si>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</si>
  <si>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</si>
  <si>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</si>
  <si>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</si>
  <si>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</si>
  <si>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</si>
  <si>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</si>
  <si>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</si>
  <si>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</si>
  <si>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</si>
  <si>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</si>
  <si>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</si>
  <si>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</si>
  <si>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</si>
  <si>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</si>
  <si>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</si>
  <si>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</si>
  <si>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</si>
  <si>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</si>
  <si>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</si>
  <si>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</si>
  <si>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</si>
  <si>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</si>
  <si>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</si>
  <si>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</si>
  <si>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</si>
  <si>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</si>
  <si>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</si>
  <si>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</si>
  <si>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</si>
  <si>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</si>
  <si>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</si>
  <si>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</si>
  <si>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</si>
  <si>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</si>
  <si>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</si>
  <si>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</si>
  <si>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</si>
  <si>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</si>
  <si>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</si>
  <si>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</si>
  <si>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</si>
  <si>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</si>
  <si>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</si>
  <si>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</si>
  <si>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</si>
  <si>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</si>
  <si>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</si>
  <si>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</si>
  <si>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</si>
  <si>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</si>
  <si>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</si>
  <si>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</si>
  <si>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</si>
  <si>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</si>
  <si>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</si>
  <si>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</si>
  <si>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</si>
  <si>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</si>
  <si>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</si>
  <si>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</si>
  <si>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</si>
  <si>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</si>
  <si>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</si>
  <si>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</si>
  <si>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</si>
  <si>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</si>
  <si>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</si>
  <si>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</si>
  <si>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</si>
  <si>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</si>
  <si>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</si>
  <si>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</si>
  <si>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</si>
  <si>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</si>
  <si>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</si>
  <si>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</si>
  <si>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</si>
  <si>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</si>
  <si>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</si>
  <si>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</si>
  <si>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</si>
  <si>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</si>
  <si>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</si>
  <si>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</si>
  <si>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</si>
  <si>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</si>
  <si>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</si>
  <si>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</si>
  <si>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</si>
  <si>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</si>
  <si>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</si>
  <si>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</si>
  <si>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</si>
  <si>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</si>
  <si>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</si>
  <si>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</si>
  <si>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</si>
  <si>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</si>
  <si>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</si>
  <si>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</si>
  <si>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</si>
  <si>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</si>
  <si>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</si>
  <si>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</si>
  <si>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</si>
  <si>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</si>
  <si>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</si>
  <si>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</si>
  <si>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</si>
  <si>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</si>
  <si>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</si>
  <si>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</si>
  <si>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</si>
  <si>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</si>
  <si>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</si>
  <si>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</si>
  <si>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</si>
  <si>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</si>
  <si>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</si>
  <si>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</si>
  <si>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</si>
  <si>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</si>
  <si>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</si>
  <si>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</si>
  <si>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</si>
  <si>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</si>
  <si>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</si>
  <si>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</si>
  <si>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</si>
  <si>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</si>
  <si>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</si>
  <si>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</si>
  <si>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</si>
  <si>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</si>
  <si>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</si>
  <si>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</si>
  <si>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</si>
  <si>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</si>
  <si>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</si>
  <si>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</si>
  <si>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</si>
  <si>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</si>
  <si>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</si>
  <si>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</si>
  <si>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</si>
  <si>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</si>
  <si>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</si>
  <si>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</si>
  <si>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</si>
  <si>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</si>
  <si>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</si>
  <si>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</si>
  <si>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</si>
  <si>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</si>
  <si>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</si>
  <si>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</si>
  <si>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</si>
  <si>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</si>
  <si>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</si>
  <si>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</si>
  <si>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</si>
  <si>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</si>
  <si>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</si>
  <si>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</si>
  <si>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</si>
  <si>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</si>
  <si>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</si>
  <si>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</si>
  <si>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</si>
  <si>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</si>
  <si>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</si>
  <si>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</si>
  <si>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</si>
  <si>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</si>
  <si>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</si>
  <si>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</si>
  <si>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</si>
  <si>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</si>
  <si>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</si>
  <si>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</si>
  <si>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</si>
  <si>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</si>
  <si>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</si>
  <si>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</si>
  <si>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</si>
  <si>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</si>
  <si>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</si>
  <si>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</si>
  <si>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</si>
  <si>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</si>
  <si>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</si>
  <si>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</si>
  <si>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</si>
  <si>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</si>
  <si>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</si>
  <si>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</si>
  <si>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</si>
  <si>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</si>
  <si>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</si>
  <si>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</si>
  <si>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</si>
  <si>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</si>
  <si>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</si>
  <si>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</si>
  <si>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</si>
  <si>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</si>
  <si>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</si>
  <si>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</si>
  <si>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</si>
  <si>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</si>
  <si>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</si>
  <si>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</si>
  <si>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</si>
  <si>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</si>
  <si>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</si>
  <si>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</si>
  <si>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</si>
  <si>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</si>
  <si>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</si>
  <si>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</si>
  <si>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</si>
  <si>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</si>
  <si>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</si>
  <si>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</si>
  <si>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</si>
  <si>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</si>
  <si>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</si>
  <si>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</si>
  <si>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</si>
  <si>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</si>
  <si>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</si>
  <si>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</si>
  <si>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</si>
  <si>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</si>
  <si>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</si>
  <si>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</si>
  <si>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</si>
  <si>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</si>
  <si>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</si>
  <si>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</si>
  <si>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</si>
  <si>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</si>
  <si>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</si>
  <si>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</si>
  <si>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</si>
  <si>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</si>
  <si>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</si>
  <si>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</si>
  <si>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</si>
  <si>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</si>
  <si>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</si>
  <si>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</si>
  <si>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</si>
  <si>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</si>
  <si>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</si>
  <si>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</si>
  <si>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</si>
  <si>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</si>
  <si>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</si>
  <si>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</si>
  <si>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</si>
  <si>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</si>
  <si>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</si>
  <si>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</si>
  <si>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</si>
  <si>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</si>
  <si>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</si>
  <si>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</si>
  <si>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</si>
  <si>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</si>
  <si>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</si>
  <si>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</si>
  <si>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</si>
  <si>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</si>
  <si>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</si>
  <si>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</si>
  <si>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</si>
  <si>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</si>
  <si>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</si>
  <si>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</si>
  <si>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</si>
  <si>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</si>
  <si>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</si>
  <si>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</si>
  <si>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</si>
  <si>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</si>
  <si>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</si>
  <si>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</si>
  <si>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</si>
  <si>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</si>
  <si>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</si>
  <si>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</si>
  <si>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</si>
  <si>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</si>
  <si>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</si>
  <si>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</si>
  <si>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</si>
  <si>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</si>
  <si>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</si>
  <si>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</si>
  <si>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</si>
  <si>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</si>
  <si>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</si>
  <si>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</si>
  <si>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</si>
  <si>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</si>
  <si>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</si>
  <si>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</si>
  <si>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</si>
  <si>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</si>
  <si>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</si>
  <si>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</si>
  <si>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</si>
  <si>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</si>
  <si>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</si>
  <si>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</si>
  <si>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</si>
  <si>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</si>
  <si>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</si>
  <si>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</si>
  <si>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</si>
  <si>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</si>
  <si>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</si>
  <si>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</si>
  <si>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</si>
  <si>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</si>
  <si>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</si>
  <si>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</si>
  <si>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</si>
  <si>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</si>
  <si>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</si>
  <si>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</si>
  <si>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</si>
  <si>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</si>
  <si>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</si>
  <si>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</si>
  <si>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</si>
  <si>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</si>
  <si>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</si>
  <si>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</si>
  <si>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</si>
  <si>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</si>
  <si>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</si>
  <si>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</si>
  <si>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</si>
  <si>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</si>
  <si>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</si>
  <si>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</si>
  <si>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</si>
  <si>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</si>
  <si>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</si>
  <si>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</si>
  <si>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</si>
  <si>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</si>
  <si>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</si>
  <si>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</si>
  <si>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</si>
  <si>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</si>
  <si>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</si>
  <si>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</si>
  <si>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</si>
  <si>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</si>
  <si>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</si>
  <si>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</si>
  <si>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</si>
  <si>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</si>
  <si>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</si>
  <si>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</si>
  <si>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</si>
  <si>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</si>
  <si>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</si>
  <si>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</si>
  <si>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</si>
  <si>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</si>
  <si>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</si>
  <si>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</si>
  <si>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</si>
  <si>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</si>
  <si>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</si>
  <si>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</si>
  <si>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</si>
  <si>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</si>
  <si>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</si>
  <si>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</si>
  <si>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</si>
  <si>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</si>
  <si>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</si>
  <si>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</si>
  <si>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</si>
  <si>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</si>
  <si>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</si>
  <si>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</si>
  <si>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</si>
  <si>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</si>
  <si>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</si>
  <si>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</si>
  <si>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</si>
  <si>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</si>
  <si>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</si>
  <si>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</si>
  <si>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</si>
  <si>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</si>
  <si>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</si>
  <si>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</si>
  <si>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</si>
  <si>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</si>
  <si>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</si>
  <si>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</si>
  <si>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</si>
  <si>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</si>
  <si>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</si>
  <si>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</si>
  <si>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</si>
  <si>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</si>
  <si>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</si>
  <si>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</si>
  <si>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</si>
  <si>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</si>
  <si>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</si>
  <si>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</si>
  <si>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</si>
  <si>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</si>
  <si>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</si>
  <si>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</si>
  <si>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</si>
  <si>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</si>
  <si>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</si>
  <si>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</si>
  <si>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</si>
  <si>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</si>
  <si>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</si>
  <si>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</si>
  <si>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</si>
  <si>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</si>
  <si>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</si>
  <si>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</si>
  <si>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</si>
  <si>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</si>
  <si>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</si>
  <si>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</si>
  <si>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</si>
  <si>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</si>
  <si>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</si>
  <si>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</si>
  <si>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</si>
  <si>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</si>
  <si>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</si>
  <si>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</si>
  <si>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</si>
  <si>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</si>
  <si>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</si>
  <si>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</si>
  <si>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</si>
  <si>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</si>
  <si>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</si>
  <si>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</si>
  <si>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</si>
  <si>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</si>
  <si>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</si>
  <si>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</si>
  <si>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</si>
  <si>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</si>
  <si>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</si>
  <si>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</si>
  <si>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</si>
  <si>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</si>
  <si>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</si>
  <si>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</si>
  <si>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</si>
  <si>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</si>
  <si>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</si>
  <si>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</si>
  <si>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</si>
  <si>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</si>
  <si>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</si>
  <si>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</si>
  <si>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</si>
  <si>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</si>
  <si>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</si>
  <si>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</si>
  <si>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</si>
  <si>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</si>
  <si>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</si>
  <si>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</si>
  <si>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</si>
  <si>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</si>
  <si>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</si>
  <si>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</si>
  <si>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</si>
  <si>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</si>
  <si>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</si>
  <si>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</si>
  <si>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</si>
  <si>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</si>
  <si>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</si>
  <si>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</si>
  <si>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</si>
  <si>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</si>
  <si>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</si>
  <si>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</si>
  <si>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</si>
  <si>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</si>
  <si>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</si>
  <si>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</si>
  <si>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</si>
  <si>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</si>
  <si>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</si>
  <si>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</si>
  <si>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</si>
  <si>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</si>
  <si>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</si>
  <si>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</si>
  <si>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</si>
  <si>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</si>
  <si>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</si>
  <si>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</si>
  <si>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</si>
  <si>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</si>
  <si>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</si>
  <si>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</si>
  <si>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</si>
  <si>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</si>
  <si>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</si>
  <si>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</si>
  <si>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</si>
  <si>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</si>
  <si>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</si>
  <si>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</si>
  <si>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</si>
  <si>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</si>
  <si>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</si>
  <si>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</si>
  <si>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</si>
  <si>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</si>
  <si>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</si>
  <si>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</si>
  <si>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</si>
  <si>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</si>
  <si>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</si>
  <si>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</si>
  <si>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</si>
  <si>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</si>
  <si>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</si>
  <si>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</si>
  <si>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</si>
  <si>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</si>
  <si>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</si>
  <si>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</si>
  <si>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</si>
  <si>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</si>
  <si>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</si>
  <si>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</si>
  <si>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</si>
  <si>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</si>
  <si>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</si>
  <si>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</si>
  <si>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</si>
  <si>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</si>
  <si>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</si>
  <si>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</si>
  <si>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</si>
  <si>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</si>
  <si>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</si>
  <si>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</si>
  <si>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</si>
  <si>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</si>
  <si>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</si>
  <si>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</si>
  <si>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</si>
  <si>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</si>
  <si>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</si>
  <si>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</si>
  <si>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</si>
  <si>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</si>
  <si>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</si>
  <si>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</si>
  <si>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</si>
  <si>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</si>
  <si>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</si>
  <si>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</si>
  <si>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</si>
  <si>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</si>
  <si>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</si>
  <si>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</si>
  <si>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</si>
  <si>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</si>
  <si>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</si>
  <si>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</si>
  <si>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</si>
  <si>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</si>
  <si>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</si>
  <si>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</si>
  <si>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</si>
  <si>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</si>
  <si>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</si>
  <si>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</si>
  <si>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</si>
  <si>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</si>
  <si>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</si>
  <si>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</si>
  <si>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</si>
  <si>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</si>
  <si>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</si>
  <si>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</si>
  <si>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</si>
  <si>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</si>
  <si>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</si>
  <si>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</si>
  <si>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</si>
  <si>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</si>
  <si>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</si>
  <si>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</si>
  <si>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</si>
  <si>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</si>
  <si>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</si>
  <si>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</si>
  <si>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</si>
  <si>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</si>
  <si>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</si>
  <si>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</si>
  <si>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</si>
  <si>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</si>
  <si>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</si>
  <si>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</si>
  <si>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</si>
  <si>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</si>
  <si>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</si>
  <si>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</si>
  <si>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</si>
  <si>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</si>
  <si>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</si>
  <si>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</si>
  <si>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</si>
  <si>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</si>
  <si>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</si>
  <si>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</si>
  <si>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</si>
  <si>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</si>
  <si>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</si>
  <si>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</si>
  <si>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</si>
  <si>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</si>
  <si>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</si>
  <si>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</si>
  <si>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</si>
  <si>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</si>
  <si>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</si>
  <si>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</si>
  <si>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</si>
  <si>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</si>
  <si>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</si>
  <si>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</si>
  <si>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</si>
  <si>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</si>
  <si>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</si>
  <si>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</si>
  <si>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</si>
  <si>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</si>
  <si>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</si>
  <si>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</si>
  <si>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</si>
  <si>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</si>
  <si>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</si>
  <si>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</si>
  <si>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</si>
  <si>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</si>
  <si>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</si>
  <si>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</si>
  <si>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</si>
  <si>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</si>
  <si>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</si>
  <si>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</si>
  <si>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</si>
  <si>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</si>
  <si>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</si>
  <si>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</si>
  <si>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</si>
  <si>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</si>
  <si>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</si>
  <si>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</si>
  <si>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</si>
  <si>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</si>
  <si>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</si>
  <si>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</si>
  <si>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</si>
  <si>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</si>
  <si>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</si>
  <si>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</si>
  <si>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</si>
  <si>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</si>
  <si>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</si>
  <si>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</si>
  <si>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</si>
  <si>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</si>
  <si>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</si>
  <si>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</si>
  <si>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</si>
  <si>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</si>
  <si>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</si>
  <si>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</si>
  <si>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</si>
  <si>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</si>
  <si>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</si>
  <si>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</si>
  <si>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</si>
  <si>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</si>
  <si>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</si>
  <si>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</si>
  <si>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</si>
  <si>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</si>
  <si>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</si>
  <si>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</si>
  <si>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</si>
  <si>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</si>
  <si>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</si>
  <si>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</si>
  <si>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</si>
  <si>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</si>
  <si>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</si>
  <si>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</si>
  <si>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</si>
  <si>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</si>
  <si>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</si>
  <si>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</si>
  <si>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</si>
  <si>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</si>
  <si>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</si>
  <si>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</si>
  <si>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</si>
  <si>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</si>
  <si>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</si>
  <si>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</si>
  <si>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</si>
  <si>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</si>
  <si>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</si>
  <si>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</si>
  <si>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</si>
  <si>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</si>
  <si>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</si>
  <si>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</si>
  <si>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</si>
  <si>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</si>
  <si>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</si>
  <si>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</si>
  <si>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</si>
  <si>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</si>
  <si>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</si>
  <si>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</si>
  <si>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</si>
  <si>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</si>
  <si>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</si>
  <si>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</si>
  <si>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</si>
  <si>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</si>
  <si>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</si>
  <si>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</si>
  <si>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</si>
  <si>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</si>
  <si>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</si>
  <si>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</si>
  <si>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</si>
  <si>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</si>
  <si>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</si>
  <si>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</si>
  <si>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</si>
  <si>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</si>
  <si>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</si>
  <si>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</si>
  <si>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</si>
  <si>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</si>
  <si>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</si>
  <si>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</si>
  <si>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</si>
  <si>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</si>
  <si>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</si>
  <si>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</si>
  <si>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</si>
  <si>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</si>
  <si>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</si>
  <si>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</si>
  <si>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</si>
  <si>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</si>
  <si>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</si>
  <si>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</si>
  <si>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</si>
  <si>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</si>
  <si>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</si>
  <si>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</si>
  <si>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</si>
  <si>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</si>
  <si>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</si>
  <si>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</si>
  <si>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</si>
  <si>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</si>
  <si>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</si>
  <si>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</si>
  <si>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</si>
  <si>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</si>
  <si>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</si>
  <si>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</si>
  <si>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</si>
  <si>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</si>
  <si>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</si>
  <si>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</si>
  <si>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</si>
  <si>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</si>
  <si>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</si>
  <si>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</si>
  <si>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</si>
  <si>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</si>
  <si>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</si>
  <si>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</si>
  <si>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</si>
  <si>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</si>
  <si>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</si>
  <si>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</si>
  <si>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</si>
  <si>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</si>
  <si>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</si>
  <si>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</si>
  <si>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</si>
  <si>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</si>
  <si>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</si>
  <si>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</si>
  <si>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</si>
  <si>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</si>
  <si>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</si>
  <si>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</si>
  <si>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</si>
  <si>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</si>
  <si>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</si>
  <si>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</si>
  <si>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</si>
  <si>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</si>
  <si>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</si>
  <si>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</si>
  <si>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</si>
  <si>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</si>
  <si>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</si>
  <si>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</si>
  <si>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</si>
  <si>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</si>
  <si>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</si>
  <si>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</si>
  <si>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</si>
  <si>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</si>
  <si>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</si>
  <si>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</si>
  <si>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</si>
  <si>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</si>
  <si>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</si>
  <si>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</si>
  <si>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</si>
  <si>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</si>
  <si>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</si>
  <si>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</si>
  <si>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</si>
  <si>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</si>
  <si>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</si>
  <si>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</si>
  <si>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</si>
  <si>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</si>
  <si>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</si>
  <si>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</si>
  <si>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</si>
  <si>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</si>
  <si>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</si>
  <si>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</si>
  <si>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</si>
  <si>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</si>
  <si>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</si>
  <si>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</si>
  <si>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</si>
  <si>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</si>
  <si>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</si>
  <si>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</si>
  <si>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</si>
  <si>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</si>
  <si>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</si>
  <si>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</si>
  <si>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</si>
  <si>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</si>
  <si>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</si>
  <si>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</si>
  <si>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</si>
  <si>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</si>
  <si>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</si>
  <si>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</si>
  <si>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</si>
  <si>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</si>
  <si>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</si>
  <si>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</si>
  <si>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</si>
  <si>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</si>
  <si>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</si>
  <si>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</si>
  <si>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</si>
  <si>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</si>
  <si>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</si>
  <si>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</si>
  <si>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</si>
  <si>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</si>
  <si>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</si>
  <si>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</si>
  <si>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</si>
  <si>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</si>
  <si>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</si>
  <si>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</si>
  <si>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</si>
  <si>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</si>
  <si>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</si>
  <si>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</si>
  <si>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</si>
  <si>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</si>
  <si>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</si>
  <si>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</si>
  <si>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</si>
  <si>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</si>
  <si>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</si>
  <si>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</si>
  <si>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</si>
  <si>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</si>
  <si>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</si>
  <si>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</si>
  <si>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</si>
  <si>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</si>
  <si>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</si>
  <si>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</si>
  <si>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</si>
  <si>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</si>
  <si>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</si>
  <si>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</si>
  <si>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</si>
  <si>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</si>
  <si>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</si>
  <si>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</si>
  <si>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</si>
  <si>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</si>
  <si>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</si>
  <si>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</si>
  <si>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</si>
  <si>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</si>
  <si>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</si>
  <si>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</si>
  <si>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</si>
  <si>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</si>
  <si>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</si>
  <si>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</si>
  <si>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</si>
  <si>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</si>
  <si>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</si>
  <si>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</si>
  <si>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</si>
  <si>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</si>
  <si>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</si>
  <si>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</si>
  <si>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</si>
  <si>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</si>
  <si>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</si>
  <si>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</si>
  <si>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</si>
  <si>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</si>
  <si>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</si>
  <si>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</si>
  <si>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</si>
  <si>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</si>
  <si>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</si>
  <si>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</si>
  <si>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</si>
  <si>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</si>
  <si>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</si>
  <si>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</si>
  <si>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</si>
  <si>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</si>
  <si>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</si>
  <si>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</si>
  <si>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</si>
  <si>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</si>
  <si>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</si>
  <si>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</si>
  <si>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</si>
  <si>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</si>
  <si>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</si>
  <si>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</si>
  <si>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</si>
  <si>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</si>
  <si>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</si>
  <si>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</si>
  <si>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</si>
  <si>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</si>
  <si>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</si>
  <si>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</si>
  <si>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</si>
  <si>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</si>
  <si>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</si>
  <si>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</si>
  <si>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</si>
  <si>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</si>
  <si>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</si>
  <si>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</si>
  <si>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</si>
  <si>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</si>
  <si>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</si>
  <si>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</si>
  <si>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</si>
  <si>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</si>
  <si>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</si>
  <si>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</si>
  <si>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</si>
  <si>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</si>
  <si>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</si>
  <si>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</si>
  <si>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</si>
  <si>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</si>
  <si>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</si>
  <si>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</si>
  <si>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</si>
  <si>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</si>
  <si>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</si>
  <si>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</si>
  <si>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</si>
  <si>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</si>
  <si>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</si>
  <si>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</si>
  <si>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</si>
  <si>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</si>
  <si>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</si>
  <si>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</si>
  <si>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</si>
  <si>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</si>
  <si>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</si>
  <si>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</si>
  <si>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</si>
  <si>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</si>
  <si>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</si>
  <si>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</si>
  <si>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</si>
  <si>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</si>
  <si>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</si>
  <si>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</si>
  <si>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</si>
  <si>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</si>
  <si>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</si>
  <si>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</si>
  <si>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</si>
  <si>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</si>
  <si>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</si>
  <si>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</si>
  <si>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</si>
  <si>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</si>
  <si>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</si>
  <si>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</si>
  <si>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</si>
  <si>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</si>
  <si>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</si>
  <si>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</si>
  <si>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</si>
  <si>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</si>
  <si>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</si>
  <si>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</si>
  <si>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</si>
  <si>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</si>
  <si>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</si>
  <si>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</si>
  <si>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</si>
  <si>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</si>
  <si>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</si>
  <si>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</si>
  <si>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</si>
  <si>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</si>
  <si>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</si>
  <si>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</si>
  <si>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</si>
  <si>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</si>
  <si>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</si>
  <si>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</si>
  <si>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</si>
  <si>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</si>
  <si>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</si>
  <si>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</si>
  <si>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</si>
  <si>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</si>
  <si>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</si>
  <si>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</si>
  <si>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</si>
  <si>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</si>
  <si>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</si>
  <si>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</si>
  <si>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</si>
  <si>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</si>
  <si>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</si>
  <si>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</si>
  <si>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</si>
  <si>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</si>
  <si>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</si>
  <si>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</si>
  <si>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</si>
  <si>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</si>
  <si>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</si>
  <si>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</si>
  <si>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</si>
  <si>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</si>
  <si>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</si>
  <si>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</si>
  <si>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</si>
  <si>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</si>
  <si>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</si>
  <si>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</si>
  <si>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</si>
  <si>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</si>
  <si>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</si>
  <si>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</si>
  <si>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</si>
  <si>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</si>
  <si>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</si>
  <si>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</si>
  <si>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</si>
  <si>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</si>
  <si>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</si>
  <si>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</si>
  <si>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</si>
  <si>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</si>
  <si>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</si>
  <si>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</si>
  <si>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</si>
  <si>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</si>
  <si>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</si>
  <si>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</si>
  <si>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</si>
  <si>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</si>
  <si>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</si>
  <si>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</si>
  <si>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</si>
  <si>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</si>
  <si>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</si>
  <si>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</si>
  <si>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</si>
  <si>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</si>
  <si>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</si>
  <si>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</si>
  <si>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</si>
  <si>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</si>
  <si>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</si>
  <si>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</si>
  <si>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</si>
  <si>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</si>
  <si>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</si>
  <si>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</si>
  <si>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</si>
  <si>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</si>
  <si>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</si>
  <si>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</si>
  <si>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</si>
  <si>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</si>
  <si>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</si>
  <si>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</si>
  <si>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</si>
  <si>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</si>
  <si>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</si>
  <si>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</si>
  <si>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</si>
  <si>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</si>
  <si>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</si>
  <si>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</si>
  <si>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</si>
  <si>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</si>
  <si>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</si>
  <si>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</si>
  <si>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</si>
  <si>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</si>
  <si>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</si>
  <si>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</si>
  <si>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</si>
  <si>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</si>
  <si>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</si>
  <si>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</si>
  <si>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</si>
  <si>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</si>
  <si>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</si>
  <si>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</si>
  <si>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</si>
  <si>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</si>
  <si>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</si>
  <si>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</si>
  <si>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</si>
  <si>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</si>
  <si>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</si>
  <si>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</si>
  <si>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</si>
  <si>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</si>
  <si>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</si>
  <si>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</si>
  <si>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</si>
  <si>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</si>
  <si>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</si>
  <si>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</si>
  <si>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</si>
  <si>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</si>
  <si>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</si>
  <si>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</si>
  <si>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</si>
  <si>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</si>
  <si>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</si>
  <si>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</si>
  <si>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</si>
  <si>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</si>
  <si>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</si>
  <si>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</si>
  <si>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</si>
  <si>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</si>
  <si>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</si>
  <si>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</si>
  <si>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</si>
  <si>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</si>
  <si>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</si>
  <si>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</si>
  <si>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</si>
  <si>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</si>
  <si>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</si>
  <si>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</si>
  <si>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</si>
  <si>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</si>
  <si>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</si>
  <si>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</si>
  <si>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</si>
  <si>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</si>
  <si>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</si>
  <si>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</si>
  <si>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</si>
  <si>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</si>
  <si>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</si>
  <si>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</si>
  <si>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</si>
  <si>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</si>
  <si>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</si>
  <si>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</si>
  <si>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</si>
  <si>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</si>
  <si>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</si>
  <si>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</si>
  <si>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</si>
  <si>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</si>
  <si>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</si>
  <si>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</si>
  <si>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</si>
  <si>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</si>
  <si>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</si>
  <si>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</si>
  <si>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</si>
  <si>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</si>
  <si>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</si>
  <si>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</si>
  <si>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</si>
  <si>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</si>
  <si>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</si>
  <si>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</si>
  <si>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</si>
  <si>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</si>
  <si>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</si>
  <si>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</si>
  <si>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</si>
  <si>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</si>
  <si>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</si>
  <si>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</si>
  <si>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</si>
  <si>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</si>
  <si>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</si>
  <si>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</si>
  <si>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</si>
  <si>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</si>
  <si>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</si>
  <si>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</si>
  <si>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</si>
  <si>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</si>
  <si>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</si>
  <si>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</si>
  <si>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</si>
  <si>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</si>
  <si>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</si>
  <si>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</si>
  <si>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</si>
  <si>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</si>
  <si>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</si>
  <si>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</si>
  <si>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</si>
  <si>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</si>
  <si>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</si>
  <si>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</si>
  <si>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</si>
  <si>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</si>
  <si>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</si>
  <si>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</si>
  <si>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</si>
  <si>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</si>
  <si>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</si>
  <si>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</si>
  <si>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</si>
  <si>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</si>
  <si>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</si>
  <si>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</si>
  <si>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</si>
  <si>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</si>
  <si>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</si>
  <si>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</si>
  <si>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</si>
  <si>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</si>
  <si>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</si>
  <si>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</si>
  <si>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</si>
  <si>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</si>
  <si>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</si>
  <si>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</si>
  <si>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</si>
  <si>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</si>
  <si>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</si>
  <si>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</si>
  <si>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</si>
  <si>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</si>
  <si>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</si>
  <si>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</si>
  <si>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</si>
  <si>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</si>
  <si>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</si>
  <si>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</si>
  <si>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</si>
  <si>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</si>
  <si>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</si>
  <si>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</si>
  <si>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</si>
  <si>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</si>
  <si>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</si>
  <si>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</si>
  <si>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</si>
  <si>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</si>
  <si>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</si>
  <si>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</si>
  <si>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</si>
  <si>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</si>
  <si>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</si>
  <si>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</si>
  <si>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</si>
  <si>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</si>
  <si>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</si>
  <si>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</si>
  <si>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</si>
  <si>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</si>
  <si>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</si>
  <si>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</si>
  <si>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</si>
  <si>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</si>
  <si>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</si>
  <si>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</si>
  <si>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</si>
  <si>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</si>
  <si>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</si>
  <si>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</si>
  <si>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</si>
  <si>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</si>
  <si>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</si>
  <si>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</si>
  <si>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</si>
  <si>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</si>
  <si>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</si>
  <si>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</si>
  <si>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</si>
  <si>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</si>
  <si>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</si>
  <si>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</si>
  <si>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</si>
  <si>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</si>
  <si>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</si>
  <si>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</si>
  <si>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</si>
  <si>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</si>
  <si>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</si>
  <si>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</si>
  <si>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</si>
  <si>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</si>
  <si>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</si>
  <si>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</si>
  <si>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</si>
  <si>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</si>
  <si>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</si>
  <si>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</si>
  <si>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</si>
  <si>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</si>
  <si>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</si>
  <si>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</si>
  <si>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</si>
  <si>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</si>
  <si>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</si>
  <si>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</si>
  <si>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</si>
  <si>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</si>
  <si>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</si>
  <si>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</si>
  <si>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</si>
  <si>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</si>
  <si>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</si>
  <si>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</si>
  <si>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</si>
  <si>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</si>
  <si>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</si>
  <si>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</si>
  <si>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</si>
  <si>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</si>
  <si>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</si>
  <si>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</si>
  <si>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</si>
  <si>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</si>
  <si>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</si>
  <si>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</si>
  <si>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</si>
  <si>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</si>
  <si>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</si>
  <si>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</si>
  <si>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</si>
  <si>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</si>
  <si>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</si>
  <si>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</si>
  <si>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</si>
  <si>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</si>
  <si>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</si>
  <si>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</si>
  <si>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</si>
  <si>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</si>
  <si>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</si>
  <si>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</si>
  <si>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</si>
  <si>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</si>
  <si>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</si>
  <si>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</si>
  <si>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</si>
  <si>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</si>
  <si>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</si>
  <si>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</si>
  <si>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</si>
  <si>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</si>
  <si>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</si>
  <si>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</si>
  <si>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</si>
  <si>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</si>
  <si>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</si>
  <si>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</si>
  <si>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</si>
  <si>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</si>
  <si>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</si>
  <si>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</si>
  <si>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</si>
  <si>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</si>
  <si>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</si>
  <si>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</si>
  <si>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</si>
  <si>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</si>
  <si>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</si>
  <si>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</si>
  <si>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</si>
  <si>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</si>
  <si>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</si>
  <si>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</si>
  <si>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</si>
  <si>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</si>
  <si>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</si>
  <si>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</si>
  <si>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</si>
  <si>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</si>
  <si>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</si>
  <si>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</si>
  <si>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</si>
  <si>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</si>
  <si>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</si>
  <si>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</si>
  <si>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</si>
  <si>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</si>
  <si>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</si>
  <si>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</si>
  <si>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</si>
  <si>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</si>
  <si>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</si>
  <si>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</si>
  <si>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</si>
  <si>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</si>
  <si>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</si>
  <si>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</si>
  <si>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</si>
  <si>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</si>
  <si>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</si>
  <si>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</si>
  <si>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</si>
  <si>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</si>
  <si>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</si>
  <si>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</si>
  <si>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</si>
  <si>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</si>
  <si>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</si>
  <si>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</si>
  <si>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</si>
  <si>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</si>
  <si>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</si>
  <si>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</si>
  <si>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</si>
  <si>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</si>
  <si>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</si>
  <si>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</si>
  <si>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</si>
  <si>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</si>
  <si>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</si>
  <si>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</si>
  <si>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</si>
  <si>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</si>
  <si>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</si>
  <si>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</si>
  <si>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</si>
  <si>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</si>
  <si>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</si>
  <si>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</si>
  <si>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</si>
  <si>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</si>
  <si>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</si>
  <si>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</si>
  <si>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</si>
  <si>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</si>
  <si>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</si>
  <si>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</si>
  <si>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</si>
  <si>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</si>
  <si>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</si>
  <si>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</si>
  <si>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</si>
  <si>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</si>
  <si>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</si>
  <si>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</si>
  <si>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</si>
  <si>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</si>
  <si>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</si>
  <si>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</si>
  <si>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</si>
  <si>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</si>
  <si>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</si>
  <si>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</si>
  <si>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</si>
  <si>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</si>
  <si>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</si>
  <si>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</si>
  <si>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</si>
  <si>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</si>
  <si>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</si>
  <si>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</si>
  <si>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</si>
  <si>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</si>
  <si>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</si>
  <si>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</si>
  <si>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</si>
  <si>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</si>
  <si>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</si>
  <si>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</si>
  <si>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</si>
  <si>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</si>
  <si>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</si>
  <si>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</si>
  <si>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</si>
  <si>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</si>
  <si>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</si>
  <si>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</si>
  <si>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</si>
  <si>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</si>
  <si>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</si>
  <si>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</si>
  <si>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</si>
  <si>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</si>
  <si>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</si>
  <si>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</si>
  <si>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</si>
  <si>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</si>
  <si>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</si>
  <si>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</si>
  <si>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</si>
  <si>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</si>
  <si>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</si>
  <si>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</si>
  <si>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</si>
  <si>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</si>
  <si>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</si>
  <si>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</si>
  <si>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</si>
  <si>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</si>
  <si>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</si>
  <si>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</si>
  <si>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</si>
  <si>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</si>
  <si>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</si>
  <si>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</si>
  <si>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</si>
  <si>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</si>
  <si>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</si>
  <si>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</si>
  <si>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</si>
  <si>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</si>
  <si>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</si>
  <si>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</si>
  <si>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</si>
  <si>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</si>
  <si>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</si>
  <si>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</si>
  <si>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</si>
  <si>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</si>
  <si>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</si>
  <si>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</si>
  <si>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</si>
  <si>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</si>
  <si>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</si>
  <si>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</si>
  <si>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</si>
  <si>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</si>
  <si>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</si>
  <si>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</si>
  <si>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</si>
  <si>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</si>
  <si>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</si>
  <si>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</si>
  <si>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</si>
  <si>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</si>
  <si>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</si>
  <si>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</si>
  <si>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</si>
  <si>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</si>
  <si>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</si>
  <si>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</si>
  <si>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</si>
  <si>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</si>
  <si>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</si>
  <si>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</si>
  <si>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</si>
  <si>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</si>
  <si>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</si>
  <si>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</si>
  <si>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</si>
  <si>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</si>
  <si>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</si>
  <si>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</si>
  <si>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</si>
  <si>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</si>
  <si>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</si>
  <si>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</si>
  <si>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</si>
  <si>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</si>
  <si>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</si>
  <si>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</si>
  <si>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</si>
  <si>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</si>
  <si>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</si>
  <si>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</si>
  <si>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</si>
  <si>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</si>
  <si>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</si>
  <si>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</si>
  <si>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</si>
  <si>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</si>
  <si>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</si>
  <si>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</si>
  <si>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</si>
  <si>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</si>
  <si>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</si>
  <si>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</si>
  <si>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</si>
  <si>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</si>
  <si>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</si>
  <si>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</si>
  <si>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</si>
  <si>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</si>
  <si>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</si>
  <si>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</si>
  <si>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</si>
  <si>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</si>
  <si>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</si>
  <si>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</si>
  <si>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</si>
  <si>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</si>
  <si>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</si>
  <si>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</si>
  <si>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</si>
  <si>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</si>
  <si>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</si>
  <si>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</si>
  <si>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</si>
  <si>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</si>
  <si>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</si>
  <si>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</si>
  <si>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</si>
  <si>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</si>
  <si>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</si>
  <si>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</si>
  <si>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</si>
  <si>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</si>
  <si>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</si>
  <si>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</si>
  <si>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</si>
  <si>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</si>
  <si>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</si>
  <si>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</si>
  <si>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</si>
  <si>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</si>
  <si>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</si>
  <si>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</si>
  <si>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</si>
  <si>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</si>
  <si>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</si>
  <si>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</si>
  <si>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</si>
  <si>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</si>
  <si>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</si>
  <si>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</si>
  <si>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</si>
  <si>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</si>
  <si>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</si>
  <si>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</si>
  <si>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</si>
  <si>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</si>
  <si>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</si>
  <si>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</si>
  <si>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</si>
  <si>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</si>
  <si>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</si>
  <si>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</si>
  <si>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</si>
  <si>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</si>
  <si>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</si>
  <si>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</si>
  <si>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</si>
  <si>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</si>
  <si>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</si>
  <si>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</si>
  <si>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</si>
  <si>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</si>
  <si>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</si>
  <si>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</si>
  <si>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</si>
  <si>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</si>
  <si>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</si>
  <si>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</si>
  <si>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</si>
  <si>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</si>
  <si>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</si>
  <si>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</si>
  <si>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</si>
  <si>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</si>
  <si>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</si>
  <si>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</si>
  <si>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</si>
  <si>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</si>
  <si>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</si>
  <si>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</si>
  <si>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</si>
  <si>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</si>
  <si>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</si>
  <si>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</si>
  <si>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</si>
  <si>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</si>
  <si>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</si>
  <si>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</si>
  <si>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</si>
  <si>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</si>
  <si>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</si>
  <si>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</si>
  <si>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</si>
  <si>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</si>
  <si>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</si>
  <si>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</si>
  <si>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</si>
  <si>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</si>
  <si>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</si>
  <si>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</si>
  <si>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</si>
  <si>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</si>
  <si>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</si>
  <si>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</si>
  <si>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</si>
  <si>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</si>
  <si>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</si>
  <si>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</si>
  <si>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</si>
  <si>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</si>
  <si>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</si>
  <si>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</si>
  <si>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</si>
  <si>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</si>
  <si>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</si>
  <si>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</si>
  <si>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</si>
  <si>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</si>
  <si>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</si>
  <si>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</si>
  <si>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</si>
  <si>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</si>
  <si>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</si>
  <si>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</si>
  <si>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</si>
  <si>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</si>
  <si>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</si>
  <si>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</si>
  <si>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</si>
  <si>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</si>
  <si>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</si>
  <si>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</si>
  <si>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</si>
  <si>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</si>
  <si>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</si>
  <si>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</si>
  <si>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</si>
  <si>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</si>
  <si>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</si>
  <si>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</si>
  <si>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</si>
  <si>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</si>
  <si>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</si>
  <si>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</si>
  <si>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</si>
  <si>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</si>
  <si>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</si>
  <si>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</si>
  <si>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</si>
  <si>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</si>
  <si>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</si>
  <si>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</si>
  <si>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</si>
  <si>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</si>
  <si>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</si>
  <si>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</si>
  <si>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</si>
  <si>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</si>
  <si>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</si>
  <si>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</si>
  <si>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</si>
  <si>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</si>
  <si>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</si>
  <si>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</si>
  <si>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</si>
  <si>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</si>
  <si>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</si>
  <si>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</si>
  <si>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</si>
  <si>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</si>
  <si>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</si>
  <si>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</si>
  <si>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</si>
  <si>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</si>
  <si>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</si>
  <si>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</si>
  <si>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</si>
  <si>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</si>
  <si>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</si>
  <si>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</si>
  <si>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</si>
  <si>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</si>
  <si>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</si>
  <si>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</si>
  <si>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</si>
  <si>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</si>
  <si>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</si>
  <si>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</si>
  <si>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</si>
  <si>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</si>
  <si>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</si>
  <si>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</si>
  <si>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</si>
  <si>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</si>
  <si>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</si>
  <si>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</si>
  <si>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</si>
  <si>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</si>
  <si>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</si>
  <si>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</si>
  <si>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</si>
  <si>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</si>
  <si>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</si>
  <si>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</si>
  <si>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</si>
  <si>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</si>
  <si>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</si>
  <si>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</si>
  <si>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</si>
  <si>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</si>
  <si>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</si>
  <si>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</si>
  <si>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</si>
  <si>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</si>
  <si>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</si>
  <si>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</si>
  <si>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</si>
  <si>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</si>
  <si>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</si>
  <si>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</si>
  <si>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</si>
  <si>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</si>
  <si>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</si>
  <si>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</si>
  <si>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</si>
  <si>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</si>
  <si>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</si>
  <si>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</si>
  <si>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</si>
  <si>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</si>
  <si>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</si>
  <si>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</si>
  <si>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</si>
  <si>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</si>
  <si>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</si>
  <si>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</si>
  <si>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</si>
  <si>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</si>
  <si>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</si>
  <si>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</si>
  <si>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</si>
  <si>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</si>
  <si>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</si>
  <si>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</si>
  <si>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</si>
  <si>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</si>
  <si>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</si>
  <si>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</si>
  <si>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</si>
  <si>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</si>
  <si>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</si>
  <si>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</si>
  <si>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</si>
  <si>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</si>
  <si>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</si>
  <si>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</si>
  <si>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</si>
  <si>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</si>
  <si>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</si>
  <si>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</si>
  <si>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</si>
  <si>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</si>
  <si>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</si>
  <si>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</si>
  <si>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</si>
  <si>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</si>
  <si>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</si>
  <si>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</si>
  <si>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</si>
  <si>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</si>
  <si>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</si>
  <si>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</si>
  <si>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</si>
  <si>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</si>
  <si>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</si>
  <si>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</si>
  <si>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</si>
  <si>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</si>
  <si>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</si>
  <si>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</si>
  <si>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</si>
  <si>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</si>
  <si>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</si>
  <si>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</si>
  <si>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</si>
  <si>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</si>
  <si>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</si>
  <si>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</si>
  <si>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</si>
  <si>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</si>
  <si>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</si>
  <si>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</si>
  <si>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</si>
  <si>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</si>
  <si>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</si>
  <si>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</si>
  <si>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</si>
  <si>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</si>
  <si>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</si>
  <si>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</si>
  <si>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</si>
  <si>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</si>
  <si>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</si>
  <si>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</si>
  <si>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</si>
  <si>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</si>
  <si>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</si>
  <si>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</si>
  <si>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</si>
  <si>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</si>
  <si>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</si>
  <si>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</si>
  <si>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</si>
  <si>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</si>
  <si>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</si>
  <si>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</si>
  <si>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</si>
  <si>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</si>
  <si>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</si>
  <si>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</si>
  <si>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</si>
  <si>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</si>
  <si>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</si>
  <si>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</si>
  <si>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</si>
  <si>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</si>
  <si>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</si>
  <si>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</si>
  <si>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</si>
  <si>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</si>
  <si>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</si>
  <si>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</si>
  <si>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</si>
  <si>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</si>
  <si>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</si>
  <si>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</si>
  <si>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</si>
  <si>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</si>
  <si>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</si>
  <si>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</si>
  <si>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</si>
  <si>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</si>
  <si>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</si>
  <si>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</si>
  <si>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</si>
  <si>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</si>
  <si>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</si>
  <si>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</si>
  <si>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</si>
  <si>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</si>
  <si>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</si>
  <si>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</si>
  <si>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</si>
  <si>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</si>
  <si>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</si>
  <si>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</si>
  <si>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</si>
  <si>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</si>
  <si>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</si>
  <si>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</si>
  <si>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</si>
  <si>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</si>
  <si>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</si>
  <si>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</si>
  <si>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</si>
  <si>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</si>
  <si>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</si>
  <si>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</si>
  <si>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</si>
  <si>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</si>
  <si>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</si>
  <si>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</si>
  <si>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</si>
  <si>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</si>
  <si>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</si>
  <si>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</si>
  <si>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</si>
  <si>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</si>
  <si>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</si>
  <si>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</si>
  <si>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</si>
  <si>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</si>
  <si>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</si>
  <si>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</si>
  <si>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</si>
  <si>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</si>
  <si>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</si>
  <si>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</si>
  <si>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</si>
  <si>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</si>
  <si>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</si>
  <si>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</si>
  <si>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</si>
  <si>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</si>
  <si>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</si>
  <si>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</si>
  <si>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</si>
  <si>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</si>
  <si>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</si>
  <si>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</si>
  <si>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</si>
  <si>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</si>
  <si>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</si>
  <si>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</si>
  <si>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</si>
  <si>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</si>
  <si>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</si>
  <si>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</si>
  <si>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</si>
  <si>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</si>
  <si>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</si>
  <si>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</si>
  <si>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</si>
  <si>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</si>
  <si>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</si>
  <si>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</si>
  <si>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</si>
  <si>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</si>
  <si>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</si>
  <si>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</si>
  <si>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</si>
  <si>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</si>
  <si>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</si>
  <si>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</si>
  <si>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</si>
  <si>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</si>
  <si>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</si>
  <si>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</si>
  <si>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</si>
  <si>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</si>
  <si>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</si>
  <si>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</si>
  <si>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</si>
  <si>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</si>
  <si>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</si>
  <si>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</si>
  <si>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</si>
  <si>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</si>
  <si>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</si>
  <si>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</si>
  <si>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</si>
  <si>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</si>
  <si>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</si>
  <si>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</si>
  <si>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</si>
  <si>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</si>
  <si>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</si>
  <si>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</si>
  <si>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</si>
  <si>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</si>
  <si>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</si>
  <si>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</si>
  <si>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</si>
  <si>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</si>
  <si>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</si>
  <si>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</si>
  <si>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</si>
  <si>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</si>
  <si>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</si>
  <si>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</si>
  <si>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</si>
  <si>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</si>
  <si>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</si>
  <si>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</si>
  <si>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</si>
  <si>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</si>
  <si>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</si>
  <si>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</si>
  <si>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</si>
  <si>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</si>
  <si>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</si>
  <si>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</si>
  <si>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</si>
  <si>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</si>
  <si>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</si>
  <si>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</si>
  <si>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</si>
  <si>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</si>
  <si>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</si>
  <si>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</si>
  <si>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</si>
  <si>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</si>
  <si>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</si>
  <si>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</si>
  <si>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</si>
  <si>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</si>
  <si>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</si>
  <si>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</si>
  <si>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</si>
  <si>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</si>
  <si>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</si>
  <si>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</si>
  <si>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</si>
  <si>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</si>
  <si>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</si>
  <si>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</si>
  <si>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</si>
  <si>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</si>
  <si>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</si>
  <si>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</si>
  <si>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</si>
  <si>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</si>
  <si>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</si>
  <si>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</si>
  <si>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</si>
  <si>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</si>
  <si>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</si>
  <si>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</si>
  <si>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</si>
  <si>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</si>
  <si>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</si>
  <si>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</si>
  <si>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</si>
  <si>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</si>
  <si>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</si>
  <si>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</si>
  <si>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</si>
  <si>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</si>
  <si>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</si>
  <si>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</si>
  <si>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</si>
  <si>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</si>
  <si>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</si>
  <si>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</si>
  <si>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</si>
  <si>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</si>
  <si>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</si>
  <si>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</si>
  <si>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</si>
  <si>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</si>
  <si>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</si>
  <si>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</si>
  <si>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</si>
  <si>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</si>
  <si>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</si>
  <si>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</si>
  <si>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</si>
  <si>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</si>
  <si>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</si>
  <si>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</si>
  <si>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</si>
  <si>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</si>
  <si>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</si>
  <si>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</si>
  <si>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</si>
  <si>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</si>
  <si>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</si>
  <si>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</si>
  <si>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</si>
  <si>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</si>
  <si>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</si>
  <si>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</si>
  <si>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</si>
  <si>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</si>
  <si>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</si>
  <si>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</si>
  <si>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</si>
  <si>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</si>
  <si>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</si>
  <si>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</si>
  <si>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</si>
  <si>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</si>
  <si>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</si>
  <si>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</si>
  <si>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</si>
  <si>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</si>
  <si>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</si>
  <si>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</si>
  <si>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</si>
  <si>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</si>
  <si>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</si>
  <si>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</si>
  <si>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</si>
  <si>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</si>
  <si>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</si>
  <si>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</si>
  <si>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</si>
  <si>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</si>
  <si>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</si>
  <si>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</si>
  <si>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</si>
  <si>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</si>
  <si>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</si>
  <si>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</si>
  <si>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</si>
  <si>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</si>
  <si>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</si>
  <si>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</si>
  <si>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</si>
  <si>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</si>
  <si>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</si>
  <si>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</si>
  <si>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</si>
  <si>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</si>
  <si>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</si>
  <si>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</si>
  <si>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</si>
  <si>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</si>
  <si>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</si>
  <si>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</si>
  <si>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</si>
  <si>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</si>
  <si>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</si>
  <si>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</si>
  <si>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</si>
  <si>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</si>
  <si>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</si>
  <si>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</si>
  <si>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</si>
  <si>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</si>
  <si>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</si>
  <si>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</si>
  <si>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</si>
  <si>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</si>
  <si>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</si>
  <si>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</si>
  <si>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</si>
  <si>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</si>
  <si>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</si>
  <si>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</si>
  <si>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</si>
  <si>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</si>
  <si>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</si>
  <si>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</si>
  <si>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</si>
  <si>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</si>
  <si>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</si>
  <si>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</si>
  <si>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</si>
  <si>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</si>
  <si>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</si>
  <si>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</si>
  <si>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</si>
  <si>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</si>
  <si>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</si>
  <si>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</si>
  <si>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</si>
  <si>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</si>
  <si>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</si>
  <si>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</si>
  <si>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</si>
  <si>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</si>
  <si>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</si>
  <si>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</si>
  <si>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</si>
  <si>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</si>
  <si>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</si>
  <si>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</si>
  <si>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</si>
  <si>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</si>
  <si>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</si>
  <si>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</si>
  <si>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</si>
  <si>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</si>
  <si>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</si>
  <si>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</si>
  <si>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</si>
  <si>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</si>
  <si>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</si>
  <si>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</si>
  <si>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</si>
  <si>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</si>
  <si>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</si>
  <si>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</si>
  <si>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</si>
  <si>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</si>
  <si>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</si>
  <si>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</si>
  <si>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</si>
  <si>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</si>
  <si>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</si>
  <si>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</si>
  <si>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</si>
  <si>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</si>
  <si>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</si>
  <si>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</si>
  <si>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</si>
  <si>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</si>
  <si>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</si>
  <si>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</si>
  <si>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</si>
  <si>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</si>
  <si>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</si>
  <si>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</si>
  <si>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</si>
  <si>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</si>
  <si>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</si>
  <si>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</si>
  <si>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</si>
  <si>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</si>
  <si>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</si>
  <si>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</si>
  <si>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</si>
  <si>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</si>
  <si>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</si>
  <si>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</si>
  <si>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</si>
  <si>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</si>
  <si>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</si>
  <si>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</si>
  <si>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</si>
  <si>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</si>
  <si>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</si>
  <si>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</si>
  <si>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</si>
  <si>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</si>
  <si>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</si>
  <si>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</si>
  <si>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</si>
  <si>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</si>
  <si>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</si>
  <si>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</si>
  <si>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</si>
  <si>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</si>
  <si>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</si>
  <si>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</si>
  <si>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</si>
  <si>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</si>
  <si>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</si>
  <si>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</si>
  <si>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</si>
  <si>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</si>
  <si>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</si>
  <si>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</si>
  <si>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</si>
  <si>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</si>
  <si>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</si>
  <si>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</si>
  <si>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</si>
  <si>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</si>
  <si>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</si>
  <si>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</si>
  <si>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</si>
  <si>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</si>
  <si>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</si>
  <si>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</si>
  <si>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</si>
  <si>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</si>
  <si>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</si>
  <si>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</si>
  <si>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</si>
  <si>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</si>
  <si>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</si>
  <si>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</si>
  <si>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</si>
  <si>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</si>
  <si>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</si>
  <si>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</si>
  <si>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</si>
  <si>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</si>
  <si>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</si>
  <si>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</si>
  <si>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</si>
  <si>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</si>
  <si>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</si>
  <si>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</si>
  <si>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</si>
  <si>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</si>
  <si>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</si>
  <si>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</si>
  <si>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</si>
  <si>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</si>
  <si>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</si>
  <si>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</si>
  <si>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</si>
  <si>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</si>
  <si>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</si>
  <si>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</si>
  <si>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</si>
  <si>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</si>
  <si>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</si>
  <si>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</si>
  <si>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</si>
  <si>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</si>
  <si>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</si>
  <si>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</si>
  <si>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</si>
  <si>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</si>
  <si>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</si>
  <si>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</si>
  <si>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</si>
  <si>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</si>
  <si>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</si>
  <si>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</si>
  <si>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</si>
  <si>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</si>
  <si>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</si>
  <si>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</si>
  <si>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</si>
  <si>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</si>
  <si>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</si>
  <si>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</si>
  <si>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</si>
  <si>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</si>
  <si>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</si>
  <si>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</si>
  <si>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</si>
  <si>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</si>
  <si>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</si>
  <si>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</si>
  <si>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</si>
  <si>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</si>
  <si>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</si>
  <si>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</si>
  <si>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</si>
  <si>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</si>
  <si>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</si>
  <si>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</si>
  <si>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</si>
  <si>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</si>
  <si>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</si>
  <si>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</si>
  <si>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</si>
  <si>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</si>
  <si>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</si>
  <si>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</si>
  <si>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</si>
  <si>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</si>
  <si>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</si>
  <si>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</si>
  <si>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</si>
  <si>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</si>
  <si>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</si>
  <si>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</si>
  <si>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</si>
  <si>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</si>
  <si>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</si>
  <si>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</si>
  <si>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</si>
  <si>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</si>
  <si>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</si>
  <si>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</si>
  <si>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</si>
  <si>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</si>
  <si>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</si>
  <si>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</si>
  <si>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</si>
  <si>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</si>
  <si>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</si>
  <si>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</si>
  <si>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</si>
  <si>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</si>
  <si>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</si>
  <si>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</si>
  <si>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</si>
  <si>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</si>
  <si>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</si>
  <si>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</si>
  <si>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</si>
  <si>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</si>
  <si>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</si>
  <si>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</si>
  <si>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</si>
  <si>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</si>
  <si>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</si>
  <si>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</si>
  <si>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</si>
  <si>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</si>
  <si>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</si>
  <si>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</si>
  <si>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</si>
  <si>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</si>
  <si>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</si>
  <si>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</si>
  <si>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</si>
  <si>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</si>
  <si>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</si>
  <si>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</si>
  <si>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</si>
  <si>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</si>
  <si>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</si>
  <si>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</si>
  <si>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</si>
  <si>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</si>
  <si>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</si>
  <si>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</si>
  <si>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</si>
  <si>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</si>
  <si>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</si>
  <si>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</si>
  <si>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</si>
  <si>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</si>
  <si>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</si>
  <si>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</si>
  <si>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</si>
  <si>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</si>
  <si>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</si>
  <si>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</si>
  <si>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</si>
  <si>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</si>
  <si>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</si>
  <si>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</si>
  <si>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</si>
  <si>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</si>
  <si>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</si>
  <si>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</si>
  <si>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</si>
  <si>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</si>
  <si>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</si>
  <si>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</si>
  <si>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</si>
  <si>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</si>
  <si>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</si>
  <si>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</si>
  <si>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</si>
  <si>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</si>
  <si>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</si>
  <si>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</si>
  <si>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</si>
  <si>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</si>
  <si>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</si>
  <si>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</si>
  <si>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</si>
  <si>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</si>
  <si>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</si>
  <si>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</si>
  <si>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</si>
  <si>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</si>
  <si>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</si>
  <si>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</si>
  <si>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</si>
  <si>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</si>
  <si>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</si>
  <si>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</si>
  <si>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</si>
  <si>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</si>
  <si>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</si>
  <si>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</si>
  <si>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</si>
  <si>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</si>
  <si>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</si>
  <si>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</si>
  <si>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</si>
  <si>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</si>
  <si>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</si>
  <si>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</si>
  <si>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</si>
  <si>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</si>
  <si>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</si>
  <si>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</si>
  <si>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</si>
  <si>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</si>
  <si>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</si>
  <si>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</si>
  <si>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</si>
  <si>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</si>
  <si>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</si>
  <si>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</si>
  <si>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</si>
  <si>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</si>
  <si>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</si>
  <si>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</si>
  <si>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</si>
  <si>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</si>
  <si>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</si>
  <si>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</si>
  <si>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</si>
  <si>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</si>
  <si>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</si>
  <si>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</si>
  <si>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</si>
  <si>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</si>
  <si>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</si>
  <si>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</si>
  <si>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</si>
  <si>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</si>
  <si>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</si>
  <si>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</si>
  <si>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</si>
  <si>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</si>
  <si>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</si>
  <si>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</si>
  <si>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</si>
  <si>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</si>
  <si>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</si>
  <si>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</si>
  <si>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</si>
  <si>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</si>
  <si>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</si>
  <si>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</si>
  <si>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</si>
  <si>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</si>
  <si>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</si>
  <si>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</si>
  <si>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</si>
  <si>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</si>
  <si>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</si>
  <si>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</si>
  <si>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</si>
  <si>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</si>
  <si>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</si>
  <si>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</si>
  <si>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</si>
  <si>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</si>
  <si>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</si>
  <si>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</si>
  <si>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</si>
  <si>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</si>
  <si>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</si>
  <si>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</si>
  <si>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</si>
  <si>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</si>
  <si>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</si>
  <si>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</si>
  <si>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</si>
  <si>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</si>
  <si>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</si>
  <si>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</si>
  <si>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</si>
  <si>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</si>
  <si>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</si>
  <si>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</si>
  <si>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</si>
  <si>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</si>
  <si>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</si>
  <si>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</si>
  <si>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</si>
  <si>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</si>
  <si>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</si>
  <si>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</si>
  <si>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</si>
  <si>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</si>
  <si>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</si>
  <si>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</si>
  <si>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</si>
  <si>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</si>
  <si>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</si>
  <si>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</si>
  <si>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</si>
  <si>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</si>
  <si>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</si>
  <si>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</si>
  <si>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</si>
  <si>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</si>
  <si>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</si>
  <si>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</si>
  <si>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</si>
  <si>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</si>
  <si>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</si>
  <si>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</si>
  <si>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</si>
  <si>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</si>
  <si>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</si>
  <si>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</si>
  <si>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</si>
  <si>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</si>
  <si>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</si>
  <si>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</si>
  <si>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</si>
  <si>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</si>
  <si>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</si>
  <si>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</si>
  <si>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</si>
  <si>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</si>
  <si>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</si>
  <si>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</si>
  <si>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</si>
  <si>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</si>
  <si>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</si>
  <si>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</si>
  <si>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</si>
  <si>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</si>
  <si>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</si>
  <si>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</si>
  <si>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</si>
  <si>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</si>
  <si>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</si>
  <si>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</si>
  <si>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</si>
  <si>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</si>
  <si>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</si>
  <si>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</si>
  <si>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</si>
  <si>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</si>
  <si>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</si>
  <si>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</si>
  <si>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</si>
  <si>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</si>
  <si>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</si>
  <si>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</si>
  <si>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</si>
  <si>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</si>
  <si>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</si>
  <si>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</si>
  <si>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</si>
  <si>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</si>
  <si>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</si>
  <si>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</si>
  <si>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</si>
  <si>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</si>
  <si>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</si>
  <si>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</si>
  <si>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</si>
  <si>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</si>
  <si>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</si>
  <si>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</si>
  <si>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</si>
  <si>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</si>
  <si>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</si>
  <si>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</si>
  <si>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</si>
  <si>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</si>
  <si>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</si>
  <si>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</si>
  <si>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</si>
  <si>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</si>
  <si>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</si>
  <si>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</si>
  <si>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</si>
  <si>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</si>
  <si>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</si>
  <si>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</si>
  <si>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</si>
  <si>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</si>
  <si>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</si>
  <si>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</si>
  <si>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</si>
  <si>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</si>
  <si>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</si>
  <si>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</si>
  <si>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</si>
  <si>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</si>
  <si>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</si>
  <si>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</si>
  <si>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</si>
  <si>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</si>
  <si>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</si>
  <si>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</si>
  <si>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</si>
  <si>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</si>
  <si>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</si>
  <si>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</si>
  <si>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</si>
  <si>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</si>
  <si>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</si>
  <si>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</si>
  <si>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</si>
  <si>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</si>
  <si>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</si>
  <si>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</si>
  <si>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</si>
  <si>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</si>
  <si>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</si>
  <si>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</si>
  <si>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</si>
  <si>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</si>
  <si>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</si>
  <si>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</si>
  <si>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</si>
  <si>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</si>
  <si>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</si>
  <si>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</si>
  <si>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</si>
  <si>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</si>
  <si>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</si>
  <si>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</si>
  <si>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</si>
  <si>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</si>
  <si>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</si>
  <si>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</si>
  <si>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</si>
  <si>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</si>
  <si>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</si>
  <si>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</si>
  <si>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</si>
  <si>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</si>
  <si>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</si>
  <si>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</si>
  <si>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</si>
  <si>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</si>
  <si>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</si>
  <si>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</si>
  <si>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</si>
  <si>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</si>
  <si>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</si>
  <si>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</si>
  <si>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</si>
  <si>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</si>
  <si>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</si>
  <si>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</si>
  <si>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</si>
  <si>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</si>
  <si>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</si>
  <si>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</si>
  <si>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</si>
  <si>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</si>
  <si>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</si>
  <si>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</si>
  <si>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</si>
  <si>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</si>
  <si>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</si>
  <si>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</si>
  <si>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</si>
  <si>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</si>
  <si>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</si>
  <si>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</si>
  <si>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</si>
  <si>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</si>
  <si>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</si>
  <si>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</si>
  <si>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</si>
  <si>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</si>
  <si>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</si>
  <si>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</si>
  <si>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</si>
  <si>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</si>
  <si>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</si>
  <si>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</si>
  <si>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</si>
  <si>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</si>
  <si>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</si>
  <si>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</si>
  <si>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</si>
  <si>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</si>
  <si>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</si>
  <si>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</si>
  <si>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</si>
  <si>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</si>
  <si>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</si>
  <si>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</si>
  <si>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</si>
  <si>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</si>
  <si>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</si>
  <si>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</si>
  <si>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</si>
  <si>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</si>
  <si>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</si>
  <si>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</si>
  <si>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</si>
  <si>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</si>
  <si>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</si>
  <si>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</si>
  <si>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</si>
  <si>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</si>
  <si>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</si>
  <si>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</si>
  <si>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</si>
  <si>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</si>
  <si>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</si>
  <si>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</si>
  <si>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</si>
  <si>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</si>
  <si>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</si>
  <si>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</si>
  <si>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</si>
  <si>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</si>
  <si>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</si>
  <si>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</si>
  <si>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</si>
  <si>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</si>
  <si>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</si>
  <si>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</si>
  <si>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</si>
  <si>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</si>
  <si>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</si>
  <si>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</si>
  <si>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</si>
  <si>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</si>
  <si>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</si>
  <si>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</si>
  <si>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</si>
  <si>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</si>
  <si>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</si>
  <si>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</si>
  <si>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</si>
  <si>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</si>
  <si>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</si>
  <si>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</si>
  <si>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</si>
  <si>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</si>
  <si>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</si>
  <si>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</si>
  <si>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</si>
  <si>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</si>
  <si>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</si>
  <si>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</si>
  <si>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</si>
  <si>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</si>
  <si>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</si>
  <si>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</si>
  <si>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</si>
  <si>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</si>
  <si>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</si>
  <si>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</si>
  <si>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</si>
  <si>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</si>
  <si>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</si>
  <si>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</si>
  <si>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</si>
  <si>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</si>
  <si>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</si>
  <si>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</si>
  <si>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</si>
  <si>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</si>
  <si>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</si>
  <si>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</si>
  <si>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</si>
  <si>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</si>
  <si>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</si>
  <si>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</si>
  <si>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</si>
  <si>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</si>
  <si>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</si>
  <si>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</si>
  <si>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</si>
  <si>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</si>
  <si>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</si>
  <si>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</si>
  <si>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</si>
  <si>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</si>
  <si>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</si>
  <si>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</si>
  <si>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</si>
  <si>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</si>
  <si>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</si>
  <si>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</si>
  <si>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</si>
  <si>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</si>
  <si>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</si>
  <si>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</si>
  <si>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</si>
  <si>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</si>
  <si>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</si>
  <si>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</si>
  <si>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</si>
  <si>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</si>
  <si>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</si>
  <si>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</si>
  <si>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</si>
  <si>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</si>
  <si>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</si>
  <si>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</si>
  <si>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</si>
  <si>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</si>
  <si>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</si>
  <si>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</si>
  <si>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</si>
  <si>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</si>
  <si>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</si>
  <si>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</si>
  <si>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</si>
  <si>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</si>
  <si>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</si>
  <si>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</si>
  <si>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</si>
  <si>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</si>
  <si>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</si>
  <si>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</si>
  <si>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</si>
  <si>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</si>
  <si>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</si>
  <si>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</si>
  <si>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</si>
  <si>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</si>
  <si>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</si>
  <si>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</si>
  <si>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</si>
  <si>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</si>
  <si>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</si>
  <si>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</si>
  <si>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</si>
  <si>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</si>
  <si>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</si>
  <si>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</si>
  <si>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</si>
  <si>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</si>
  <si>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</si>
  <si>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</si>
  <si>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</si>
  <si>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</si>
  <si>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</si>
  <si>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</si>
  <si>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</si>
  <si>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</si>
  <si>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</si>
  <si>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</si>
  <si>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</si>
  <si>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</si>
  <si>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</si>
  <si>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</si>
  <si>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</si>
  <si>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</si>
  <si>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</si>
  <si>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</si>
  <si>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</si>
  <si>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</si>
  <si>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</si>
  <si>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</si>
  <si>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</si>
  <si>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</si>
  <si>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</si>
  <si>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</si>
  <si>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</si>
  <si>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</si>
  <si>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</si>
  <si>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</si>
  <si>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</si>
  <si>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</si>
  <si>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</si>
  <si>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</si>
  <si>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</si>
  <si>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</si>
  <si>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</si>
  <si>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</si>
  <si>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</si>
  <si>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</si>
  <si>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</si>
  <si>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</si>
  <si>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</si>
  <si>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</si>
  <si>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</si>
  <si>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</si>
  <si>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</si>
  <si>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</si>
  <si>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</si>
  <si>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</si>
  <si>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</si>
  <si>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</si>
  <si>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</si>
  <si>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</si>
  <si>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</si>
  <si>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</si>
  <si>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</si>
  <si>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</si>
  <si>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</si>
  <si>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</si>
  <si>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</si>
  <si>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</si>
  <si>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</si>
  <si>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</si>
  <si>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</si>
  <si>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</si>
  <si>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</si>
  <si>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</si>
  <si>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</si>
  <si>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</si>
  <si>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</si>
  <si>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</si>
  <si>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</si>
  <si>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</si>
  <si>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</si>
  <si>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</si>
  <si>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</si>
  <si>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</si>
  <si>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</si>
  <si>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</si>
  <si>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</si>
  <si>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</si>
  <si>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</si>
  <si>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</si>
  <si>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</si>
  <si>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</si>
  <si>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</si>
  <si>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</si>
  <si>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</si>
  <si>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</si>
  <si>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</si>
  <si>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</si>
  <si>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</si>
  <si>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</si>
  <si>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</si>
  <si>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</si>
  <si>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</si>
  <si>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</si>
  <si>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</si>
  <si>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</si>
  <si>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</si>
  <si>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</si>
  <si>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</si>
  <si>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</si>
  <si>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</si>
  <si>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</si>
  <si>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</si>
  <si>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</si>
  <si>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</si>
  <si>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</si>
  <si>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</si>
  <si>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</si>
  <si>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</si>
  <si>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</si>
  <si>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</si>
  <si>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</si>
  <si>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</si>
  <si>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</si>
  <si>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</si>
  <si>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</si>
  <si>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</si>
  <si>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</si>
  <si>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</si>
  <si>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</si>
  <si>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</si>
  <si>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</si>
  <si>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</si>
  <si>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</si>
  <si>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</si>
  <si>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</si>
  <si>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</si>
  <si>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</si>
  <si>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</si>
  <si>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</si>
  <si>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</si>
  <si>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</si>
  <si>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</si>
  <si>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</si>
  <si>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</si>
  <si>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</si>
  <si>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</si>
  <si>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</si>
  <si>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</si>
  <si>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</si>
  <si>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</si>
  <si>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</si>
  <si>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</si>
  <si>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</si>
  <si>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</si>
  <si>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</si>
  <si>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</si>
  <si>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</si>
  <si>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</si>
  <si>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</si>
  <si>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</si>
  <si>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</si>
  <si>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</si>
  <si>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</si>
  <si>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</si>
  <si>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</si>
  <si>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</si>
  <si>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</si>
  <si>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</si>
  <si>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</si>
  <si>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</si>
  <si>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</si>
  <si>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</si>
  <si>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</si>
  <si>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</si>
  <si>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</si>
  <si>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</si>
  <si>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</si>
  <si>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</si>
  <si>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</si>
  <si>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</si>
  <si>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</si>
  <si>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</si>
  <si>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</si>
  <si>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</si>
  <si>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</si>
  <si>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</si>
  <si>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</si>
  <si>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</si>
  <si>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</si>
  <si>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</si>
  <si>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</si>
  <si>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</si>
  <si>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</si>
  <si>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</si>
  <si>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</si>
  <si>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</si>
  <si>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</si>
  <si>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</si>
  <si>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</si>
  <si>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</si>
  <si>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</si>
  <si>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</si>
  <si>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</si>
  <si>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</si>
  <si>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</si>
  <si>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</si>
  <si>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</si>
  <si>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</si>
  <si>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</si>
  <si>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</si>
  <si>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</si>
  <si>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</si>
  <si>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</si>
  <si>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</si>
  <si>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</si>
  <si>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</si>
  <si>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</si>
  <si>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</si>
  <si>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</si>
  <si>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</si>
  <si>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</si>
  <si>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</si>
  <si>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</si>
  <si>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</si>
  <si>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</si>
  <si>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</si>
  <si>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</si>
  <si>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</si>
  <si>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</si>
  <si>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</si>
  <si>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</si>
  <si>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</si>
  <si>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</si>
  <si>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</si>
  <si>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</si>
  <si>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</si>
  <si>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</si>
  <si>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</si>
  <si>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</si>
  <si>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</si>
  <si>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</si>
  <si>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</si>
  <si>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</si>
  <si>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</si>
  <si>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</si>
  <si>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</si>
  <si>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</si>
  <si>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</si>
  <si>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</si>
  <si>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</si>
  <si>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</si>
  <si>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</si>
  <si>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</si>
  <si>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</si>
  <si>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</si>
  <si>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</si>
  <si>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</si>
  <si>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</si>
  <si>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</si>
  <si>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</si>
  <si>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</si>
  <si>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</si>
  <si>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</si>
  <si>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</si>
  <si>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</si>
  <si>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</si>
  <si>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</si>
  <si>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</si>
  <si>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</si>
  <si>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</si>
  <si>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</si>
  <si>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</si>
  <si>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</si>
  <si>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</si>
  <si>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</si>
  <si>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</si>
  <si>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</si>
  <si>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</si>
  <si>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</si>
  <si>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</si>
  <si>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</si>
  <si>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</si>
  <si>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</si>
  <si>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</si>
  <si>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</si>
  <si>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</si>
  <si>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</si>
  <si>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</si>
  <si>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</si>
  <si>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</si>
  <si>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</si>
  <si>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</si>
  <si>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</si>
  <si>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</si>
  <si>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</si>
  <si>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</si>
  <si>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</si>
  <si>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</si>
  <si>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</si>
  <si>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</si>
  <si>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</si>
  <si>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</si>
  <si>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</si>
  <si>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</si>
  <si>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</si>
  <si>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</si>
  <si>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</si>
  <si>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</si>
  <si>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</si>
  <si>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</si>
  <si>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</si>
  <si>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</si>
  <si>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</si>
  <si>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</si>
  <si>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</si>
  <si>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</si>
  <si>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</si>
  <si>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</si>
  <si>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</si>
  <si>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</si>
  <si>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</si>
  <si>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</si>
  <si>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</si>
  <si>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</si>
  <si>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</si>
  <si>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</si>
  <si>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</si>
  <si>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</si>
  <si>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</si>
  <si>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</si>
  <si>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</si>
  <si>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</si>
  <si>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</si>
  <si>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</si>
  <si>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</si>
  <si>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</si>
  <si>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</si>
  <si>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</si>
  <si>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</si>
  <si>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</si>
  <si>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</si>
  <si>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</si>
  <si>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</si>
  <si>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</si>
  <si>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</si>
  <si>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</si>
  <si>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</si>
  <si>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</si>
  <si>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</si>
  <si>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</si>
  <si>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</si>
  <si>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</si>
  <si>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</si>
  <si>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</si>
  <si>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</si>
  <si>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</si>
  <si>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</si>
  <si>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</si>
  <si>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</si>
  <si>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</si>
  <si>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</si>
  <si>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</si>
  <si>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</si>
  <si>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</si>
  <si>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</si>
  <si>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</si>
  <si>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</si>
  <si>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</si>
  <si>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</si>
  <si>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</si>
  <si>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</si>
  <si>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</si>
  <si>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</si>
  <si>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</si>
  <si>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</si>
  <si>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</si>
  <si>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</si>
  <si>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</si>
  <si>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</si>
  <si>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</si>
  <si>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</si>
  <si>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</si>
  <si>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</si>
  <si>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</si>
  <si>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</si>
  <si>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</si>
  <si>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</si>
  <si>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</si>
  <si>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</si>
  <si>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</si>
  <si>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</si>
  <si>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</si>
  <si>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</si>
  <si>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</si>
  <si>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</si>
  <si>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</si>
  <si>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</si>
  <si>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</si>
  <si>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</si>
  <si>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</si>
  <si>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</si>
  <si>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</si>
  <si>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</si>
  <si>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</si>
  <si>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</si>
  <si>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</si>
  <si>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</si>
  <si>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</si>
  <si>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</si>
  <si>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</si>
  <si>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</si>
  <si>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</si>
  <si>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</si>
  <si>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</si>
  <si>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</si>
  <si>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</si>
  <si>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</si>
  <si>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</si>
  <si>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</si>
  <si>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</si>
  <si>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</si>
  <si>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</si>
  <si>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</si>
  <si>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</si>
  <si>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</si>
  <si>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</si>
  <si>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</si>
  <si>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</si>
  <si>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</si>
  <si>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</si>
  <si>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</si>
  <si>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</si>
  <si>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</si>
  <si>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</si>
  <si>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</si>
  <si>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</si>
  <si>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</si>
  <si>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</si>
  <si>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</si>
  <si>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</si>
  <si>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</si>
  <si>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</si>
  <si>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</si>
  <si>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</si>
  <si>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</si>
  <si>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</si>
  <si>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</si>
  <si>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</si>
  <si>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</si>
  <si>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</si>
  <si>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</si>
  <si>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</si>
  <si>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</si>
  <si>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</si>
  <si>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</si>
  <si>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</si>
  <si>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</si>
  <si>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</si>
  <si>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</si>
  <si>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</si>
  <si>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</si>
  <si>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</si>
  <si>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</si>
  <si>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</si>
  <si>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</si>
  <si>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</si>
  <si>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</si>
  <si>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</si>
  <si>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</si>
  <si>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</si>
  <si>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</si>
  <si>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</si>
  <si>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</si>
  <si>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</si>
  <si>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</si>
  <si>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</si>
  <si>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</si>
  <si>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</si>
  <si>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</si>
  <si>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</si>
  <si>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</si>
  <si>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</si>
  <si>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</si>
  <si>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</si>
  <si>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</si>
  <si>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</si>
  <si>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</si>
  <si>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</si>
  <si>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</si>
  <si>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</si>
  <si>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</si>
  <si>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</si>
  <si>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</si>
  <si>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</si>
  <si>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</si>
  <si>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</si>
  <si>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</si>
  <si>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</si>
  <si>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</si>
  <si>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</si>
  <si>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</si>
  <si>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</si>
  <si>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</si>
  <si>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</si>
  <si>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</si>
  <si>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</si>
  <si>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</si>
  <si>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</si>
  <si>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</si>
  <si>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</si>
  <si>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</si>
  <si>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</si>
  <si>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</si>
  <si>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</si>
  <si>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</si>
  <si>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</si>
  <si>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</si>
  <si>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</si>
  <si>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</si>
  <si>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</si>
  <si>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</si>
  <si>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</si>
  <si>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</si>
  <si>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</si>
  <si>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</si>
  <si>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</si>
  <si>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</si>
  <si>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</si>
  <si>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</si>
  <si>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</si>
  <si>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</si>
  <si>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</si>
  <si>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</si>
  <si>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</si>
  <si>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</si>
  <si>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</si>
  <si>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</si>
  <si>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</si>
  <si>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</si>
  <si>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</si>
  <si>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</si>
  <si>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</si>
  <si>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</si>
  <si>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</si>
  <si>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</si>
  <si>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</si>
  <si>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</si>
  <si>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</si>
  <si>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</si>
  <si>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</si>
  <si>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</si>
  <si>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</si>
  <si>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</si>
  <si>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</si>
  <si>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</si>
  <si>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</si>
  <si>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</si>
  <si>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</si>
  <si>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</si>
  <si>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</si>
  <si>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</si>
  <si>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</si>
  <si>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</si>
  <si>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</si>
  <si>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</si>
  <si>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</si>
  <si>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</si>
  <si>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</si>
  <si>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</si>
  <si>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</si>
  <si>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</si>
  <si>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</si>
  <si>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</si>
  <si>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</si>
  <si>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</si>
  <si>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</si>
  <si>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</si>
  <si>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</si>
  <si>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</si>
  <si>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</si>
  <si>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</si>
  <si>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</si>
  <si>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</si>
  <si>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</si>
  <si>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</si>
  <si>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</si>
  <si>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</si>
  <si>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</si>
  <si>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</si>
  <si>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</si>
  <si>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</si>
  <si>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</si>
  <si>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</si>
  <si>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</si>
  <si>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</si>
  <si>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</si>
  <si>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</si>
  <si>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</si>
  <si>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</si>
  <si>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</si>
  <si>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</si>
  <si>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</si>
  <si>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</si>
  <si>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</si>
  <si>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</si>
  <si>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</si>
  <si>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</si>
  <si>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</si>
  <si>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</si>
  <si>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</si>
  <si>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</si>
  <si>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</si>
  <si>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</si>
  <si>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</si>
  <si>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</si>
  <si>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</si>
  <si>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</si>
  <si>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</si>
  <si>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</si>
  <si>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</si>
  <si>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</si>
  <si>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</si>
  <si>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</si>
  <si>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</si>
  <si>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</si>
  <si>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</si>
  <si>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</si>
  <si>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</si>
  <si>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</si>
  <si>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</si>
  <si>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</si>
  <si>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</si>
  <si>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</si>
  <si>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</si>
  <si>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</si>
  <si>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</si>
  <si>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</si>
  <si>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</si>
  <si>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</si>
  <si>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</si>
  <si>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</si>
  <si>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</si>
  <si>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</si>
  <si>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</si>
  <si>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</si>
  <si>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</si>
  <si>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</si>
  <si>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</si>
  <si>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</si>
  <si>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</si>
  <si>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</si>
  <si>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</si>
  <si>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</si>
  <si>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</si>
  <si>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</si>
  <si>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</si>
  <si>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</si>
  <si>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</si>
  <si>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</si>
  <si>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</si>
  <si>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</si>
  <si>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</si>
  <si>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</si>
  <si>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</si>
  <si>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</si>
  <si>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</si>
  <si>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</si>
  <si>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</si>
  <si>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</si>
  <si>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</si>
  <si>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</si>
  <si>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</si>
  <si>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</si>
  <si>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</si>
  <si>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</si>
  <si>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</si>
  <si>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</si>
  <si>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</si>
  <si>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</si>
  <si>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</si>
  <si>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</si>
  <si>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</si>
  <si>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</si>
  <si>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</si>
  <si>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</si>
  <si>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</si>
  <si>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</si>
  <si>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</si>
  <si>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</si>
  <si>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</si>
  <si>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</si>
  <si>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</si>
  <si>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</si>
  <si>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</si>
  <si>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</si>
  <si>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</si>
  <si>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</si>
  <si>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</si>
  <si>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</si>
  <si>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</si>
  <si>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</si>
  <si>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</si>
  <si>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</si>
  <si>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</si>
  <si>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</si>
  <si>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</si>
  <si>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</si>
  <si>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</si>
  <si>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</si>
  <si>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</si>
  <si>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</si>
  <si>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</si>
  <si>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</si>
  <si>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</si>
  <si>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</si>
  <si>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</si>
  <si>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</si>
  <si>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</si>
  <si>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</si>
  <si>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</si>
  <si>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</si>
  <si>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</si>
  <si>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</si>
  <si>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</si>
  <si>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</si>
  <si>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</si>
  <si>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</si>
  <si>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</si>
  <si>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</si>
  <si>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</si>
  <si>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</si>
  <si>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</si>
  <si>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</si>
  <si>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</si>
  <si>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</si>
  <si>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</si>
  <si>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</si>
  <si>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</si>
  <si>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</si>
  <si>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</si>
  <si>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</si>
  <si>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</si>
  <si>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</si>
  <si>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</si>
  <si>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</si>
  <si>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</si>
  <si>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</si>
  <si>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</si>
  <si>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</si>
  <si>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</si>
  <si>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</si>
  <si>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</si>
  <si>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</si>
  <si>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</si>
  <si>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</si>
  <si>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</si>
  <si>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</si>
  <si>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</si>
  <si>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</si>
  <si>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</si>
  <si>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</si>
  <si>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</si>
  <si>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</si>
  <si>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</si>
  <si>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</si>
  <si>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</si>
  <si>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</si>
  <si>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</si>
  <si>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</si>
  <si>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</si>
  <si>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</si>
  <si>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</si>
  <si>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</si>
  <si>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</si>
  <si>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</si>
  <si>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</si>
  <si>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</si>
  <si>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</si>
  <si>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</si>
  <si>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</si>
  <si>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</si>
  <si>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</si>
  <si>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</si>
  <si>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</si>
  <si>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</si>
  <si>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</si>
  <si>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</si>
  <si>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</si>
  <si>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</si>
  <si>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</si>
  <si>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</si>
  <si>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</si>
  <si>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</si>
  <si>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</si>
  <si>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</si>
  <si>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</si>
  <si>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</si>
  <si>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</si>
  <si>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</si>
  <si>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</si>
  <si>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</si>
  <si>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</si>
  <si>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</si>
  <si>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</si>
  <si>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</si>
  <si>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</si>
  <si>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</si>
  <si>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</si>
  <si>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</si>
  <si>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</si>
  <si>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</si>
  <si>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</si>
  <si>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</si>
  <si>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</si>
  <si>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</si>
  <si>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</si>
  <si>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</si>
  <si>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</si>
  <si>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</si>
  <si>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</si>
  <si>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</si>
  <si>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</si>
  <si>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</si>
  <si>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</si>
  <si>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</si>
  <si>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</si>
  <si>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</si>
  <si>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</si>
  <si>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</si>
  <si>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</si>
  <si>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</si>
  <si>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</si>
  <si>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</si>
  <si>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</si>
  <si>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</si>
  <si>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</si>
  <si>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</si>
  <si>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</si>
  <si>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</si>
  <si>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</si>
  <si>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</si>
  <si>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</si>
  <si>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</si>
  <si>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</si>
  <si>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</si>
  <si>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</si>
  <si>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</si>
  <si>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</si>
  <si>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</si>
  <si>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</si>
  <si>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</si>
  <si>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</si>
  <si>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</si>
  <si>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</si>
  <si>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</si>
  <si>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</si>
  <si>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</si>
  <si>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</si>
  <si>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</si>
  <si>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</si>
  <si>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</si>
  <si>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</si>
  <si>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</si>
  <si>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</si>
  <si>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</si>
  <si>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</si>
  <si>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</si>
  <si>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</si>
  <si>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</si>
  <si>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</si>
  <si>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</si>
  <si>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</si>
  <si>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</si>
  <si>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</si>
  <si>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</si>
  <si>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</si>
  <si>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</si>
  <si>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</si>
  <si>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</si>
  <si>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</si>
  <si>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</si>
  <si>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</si>
  <si>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</si>
  <si>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</si>
  <si>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</si>
  <si>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</si>
  <si>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</si>
  <si>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</si>
  <si>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</si>
  <si>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</si>
  <si>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</si>
  <si>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</si>
  <si>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</si>
  <si>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</si>
  <si>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</si>
  <si>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</si>
  <si>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</si>
  <si>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</si>
  <si>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</si>
  <si>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</si>
  <si>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</si>
  <si>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</si>
  <si>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</si>
  <si>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</si>
  <si>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</si>
  <si>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</si>
  <si>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</si>
  <si>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</si>
  <si>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</si>
  <si>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</si>
  <si>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</si>
  <si>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</si>
  <si>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</si>
  <si>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</si>
  <si>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</si>
  <si>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</si>
  <si>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</si>
  <si>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</si>
  <si>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</si>
  <si>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</si>
  <si>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</si>
  <si>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</si>
  <si>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</si>
  <si>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</si>
  <si>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</si>
  <si>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</si>
  <si>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</si>
  <si>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</si>
  <si>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</si>
  <si>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</si>
  <si>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</si>
  <si>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</si>
  <si>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</si>
  <si>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</si>
  <si>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</si>
  <si>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</si>
  <si>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</si>
  <si>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</si>
  <si>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</si>
  <si>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</si>
  <si>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</si>
  <si>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</si>
  <si>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</si>
  <si>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</si>
  <si>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</si>
  <si>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</si>
  <si>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</si>
  <si>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</si>
  <si>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</si>
  <si>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</si>
  <si>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</si>
  <si>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</si>
  <si>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</si>
  <si>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</si>
  <si>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</si>
  <si>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</si>
  <si>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</si>
  <si>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</si>
  <si>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</si>
  <si>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</si>
  <si>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</si>
  <si>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</si>
  <si>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</si>
  <si>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</si>
  <si>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</si>
  <si>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</si>
  <si>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</si>
  <si>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</si>
  <si>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</si>
  <si>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</si>
  <si>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</si>
  <si>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</si>
  <si>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</si>
  <si>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</si>
  <si>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</si>
  <si>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</si>
  <si>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</si>
  <si>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</si>
  <si>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</si>
  <si>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</si>
  <si>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</si>
  <si>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</si>
  <si>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</si>
  <si>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</si>
  <si>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</si>
  <si>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</si>
  <si>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</si>
  <si>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</si>
  <si>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</si>
  <si>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</si>
  <si>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</si>
  <si>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</si>
  <si>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</si>
  <si>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</si>
  <si>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</si>
  <si>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</si>
  <si>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</si>
  <si>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</si>
  <si>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</si>
  <si>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</si>
  <si>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</si>
  <si>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</si>
  <si>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</si>
  <si>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</si>
  <si>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</si>
  <si>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</si>
  <si>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</si>
  <si>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</si>
  <si>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</si>
  <si>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</si>
  <si>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</si>
  <si>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</si>
  <si>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</si>
  <si>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</si>
  <si>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</si>
  <si>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</si>
  <si>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</si>
  <si>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</si>
  <si>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</si>
  <si>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</si>
  <si>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</si>
  <si>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</si>
  <si>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</si>
  <si>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</si>
  <si>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</si>
  <si>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</si>
  <si>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</si>
  <si>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</si>
  <si>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</si>
  <si>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</si>
  <si>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</si>
  <si>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</si>
  <si>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</si>
  <si>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</si>
  <si>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</si>
  <si>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</si>
  <si>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</si>
  <si>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</si>
  <si>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</si>
  <si>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</si>
  <si>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</si>
  <si>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</si>
  <si>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</si>
  <si>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</si>
  <si>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</si>
  <si>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</si>
  <si>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</si>
  <si>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</si>
  <si>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</si>
  <si>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</si>
  <si>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</si>
  <si>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</si>
  <si>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</si>
  <si>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</si>
  <si>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</si>
  <si>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</si>
  <si>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</si>
  <si>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</si>
  <si>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</si>
  <si>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</si>
  <si>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</si>
  <si>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</si>
  <si>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</si>
  <si>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</si>
  <si>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</si>
  <si>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</si>
  <si>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</si>
  <si>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</si>
  <si>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</si>
  <si>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</si>
  <si>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</si>
  <si>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</si>
  <si>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</si>
  <si>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</si>
  <si>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</si>
  <si>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</si>
  <si>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</si>
  <si>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</si>
  <si>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</si>
  <si>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</si>
  <si>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</si>
  <si>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</si>
  <si>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</si>
  <si>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</si>
  <si>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</si>
  <si>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</si>
  <si>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</si>
  <si>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</si>
  <si>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</si>
  <si>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</si>
  <si>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</si>
  <si>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</si>
  <si>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</si>
  <si>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</si>
  <si>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</si>
  <si>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</si>
  <si>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</si>
  <si>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</si>
  <si>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</si>
  <si>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</si>
  <si>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</si>
  <si>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</si>
  <si>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</si>
  <si>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</si>
  <si>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</si>
  <si>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</si>
  <si>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</si>
  <si>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</si>
  <si>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</si>
  <si>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</si>
  <si>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</si>
  <si>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</si>
  <si>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</si>
  <si>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</si>
  <si>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</si>
  <si>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</si>
  <si>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</si>
  <si>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</si>
  <si>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</si>
  <si>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</si>
  <si>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</si>
  <si>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</si>
  <si>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</si>
  <si>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</si>
  <si>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</si>
  <si>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</si>
  <si>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</si>
  <si>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</si>
  <si>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</si>
  <si>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</si>
  <si>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</si>
  <si>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</si>
  <si>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</si>
  <si>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</si>
  <si>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</si>
  <si>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</si>
  <si>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</si>
  <si>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</si>
  <si>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</si>
  <si>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</si>
  <si>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</si>
  <si>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</si>
  <si>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</si>
  <si>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</si>
  <si>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</si>
  <si>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</si>
  <si>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</si>
  <si>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</si>
  <si>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</si>
  <si>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</si>
  <si>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</si>
  <si>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</si>
  <si>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</si>
  <si>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</si>
  <si>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</si>
  <si>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</si>
  <si>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</si>
  <si>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</si>
  <si>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</si>
  <si>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</si>
  <si>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</si>
  <si>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</si>
  <si>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</si>
  <si>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</si>
  <si>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</si>
  <si>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</si>
  <si>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</si>
  <si>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</si>
  <si>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</si>
  <si>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</si>
  <si>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</si>
  <si>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</si>
  <si>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</si>
  <si>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</si>
  <si>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</si>
  <si>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</si>
  <si>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</si>
  <si>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</si>
  <si>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</si>
  <si>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</si>
  <si>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</si>
  <si>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</si>
  <si>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</si>
  <si>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</si>
  <si>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</si>
  <si>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</si>
  <si>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</si>
  <si>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</si>
  <si>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</si>
  <si>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</si>
  <si>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</si>
  <si>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</si>
  <si>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</si>
  <si>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</si>
  <si>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</si>
  <si>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</si>
  <si>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</si>
  <si>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</si>
  <si>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</si>
  <si>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</si>
  <si>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</si>
  <si>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</si>
  <si>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</si>
  <si>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</si>
  <si>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</si>
  <si>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</si>
  <si>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</si>
  <si>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</si>
  <si>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</si>
  <si>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</si>
  <si>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</si>
  <si>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</si>
  <si>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</si>
  <si>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</si>
  <si>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</si>
  <si>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</si>
  <si>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</si>
  <si>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</si>
  <si>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</si>
  <si>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</si>
  <si>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</si>
  <si>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</si>
  <si>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</si>
  <si>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</si>
  <si>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</si>
  <si>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</si>
  <si>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</si>
  <si>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</si>
  <si>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</si>
  <si>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</si>
  <si>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</si>
  <si>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</si>
  <si>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</si>
  <si>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</si>
  <si>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</si>
  <si>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</si>
  <si>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</si>
  <si>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</si>
  <si>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</si>
  <si>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</si>
  <si>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</si>
  <si>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</si>
  <si>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</si>
  <si>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</si>
  <si>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</si>
  <si>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</si>
  <si>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</si>
  <si>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</si>
  <si>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</si>
  <si>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</si>
  <si>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</si>
  <si>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</si>
  <si>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</si>
  <si>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</si>
  <si>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</si>
  <si>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</si>
  <si>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</si>
  <si>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</si>
  <si>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</si>
  <si>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</si>
  <si>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</si>
  <si>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</si>
  <si>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</si>
  <si>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</si>
  <si>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</si>
  <si>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</si>
  <si>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</si>
  <si>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</si>
  <si>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</si>
  <si>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</si>
  <si>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</si>
  <si>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</si>
  <si>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</si>
  <si>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</si>
  <si>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</si>
  <si>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</si>
  <si>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</si>
  <si>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</si>
  <si>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</si>
  <si>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</si>
  <si>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</si>
  <si>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</si>
  <si>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</si>
  <si>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</si>
  <si>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</si>
  <si>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</si>
  <si>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</si>
  <si>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</si>
  <si>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</si>
  <si>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</si>
  <si>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</si>
  <si>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</si>
  <si>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</si>
  <si>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</si>
  <si>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</si>
  <si>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</si>
  <si>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</si>
  <si>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</si>
  <si>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</si>
  <si>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</si>
  <si>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</si>
  <si>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</si>
  <si>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</si>
  <si>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</si>
  <si>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</si>
  <si>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</si>
  <si>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</si>
  <si>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</si>
  <si>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</si>
  <si>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</si>
  <si>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</si>
  <si>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</si>
  <si>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</si>
  <si>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</si>
  <si>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</si>
  <si>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</si>
  <si>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</si>
  <si>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</si>
  <si>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</si>
  <si>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</si>
  <si>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</si>
  <si>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</si>
  <si>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</si>
  <si>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</si>
  <si>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</si>
  <si>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</si>
  <si>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</si>
  <si>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</si>
  <si>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</si>
  <si>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</si>
  <si>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</si>
  <si>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</si>
  <si>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</si>
  <si>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</si>
  <si>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</si>
  <si>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</si>
  <si>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</si>
  <si>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</si>
  <si>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</si>
  <si>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</si>
  <si>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</si>
  <si>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</si>
  <si>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</si>
  <si>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</si>
  <si>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</si>
  <si>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</si>
  <si>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</si>
  <si>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</si>
  <si>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</si>
  <si>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</si>
  <si>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</si>
  <si>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</si>
  <si>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</si>
  <si>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</si>
  <si>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</si>
  <si>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</si>
  <si>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</si>
  <si>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</si>
  <si>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</si>
  <si>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</si>
  <si>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</si>
  <si>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</si>
  <si>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</si>
  <si>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</si>
  <si>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</si>
  <si>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</si>
  <si>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</si>
  <si>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</si>
  <si>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</si>
  <si>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</si>
  <si>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</si>
  <si>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</si>
  <si>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</si>
  <si>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</si>
  <si>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</si>
  <si>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</si>
  <si>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</si>
  <si>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</si>
  <si>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</si>
  <si>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</si>
  <si>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</si>
  <si>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</si>
  <si>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</si>
  <si>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</si>
  <si>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</si>
  <si>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</si>
  <si>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</si>
  <si>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</si>
  <si>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</si>
  <si>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</si>
  <si>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</si>
  <si>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</si>
  <si>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</si>
  <si>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</si>
  <si>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</si>
  <si>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</si>
  <si>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</si>
  <si>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</si>
  <si>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</si>
  <si>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</si>
  <si>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</si>
  <si>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</si>
  <si>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</si>
  <si>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</si>
  <si>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</si>
  <si>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</si>
  <si>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</si>
  <si>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</si>
  <si>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</si>
  <si>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</si>
  <si>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</si>
  <si>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</si>
  <si>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</si>
  <si>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</si>
  <si>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</si>
  <si>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</si>
  <si>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</si>
  <si>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</si>
  <si>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</si>
  <si>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</si>
  <si>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</si>
  <si>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</si>
  <si>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</si>
  <si>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</si>
  <si>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</si>
  <si>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</si>
  <si>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</si>
  <si>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</si>
  <si>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</si>
  <si>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</si>
  <si>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</si>
  <si>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</si>
  <si>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</si>
  <si>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</si>
  <si>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</si>
  <si>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</si>
  <si>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</si>
  <si>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</si>
  <si>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</si>
  <si>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</si>
  <si>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</si>
  <si>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</si>
  <si>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</si>
  <si>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</si>
  <si>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</si>
  <si>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</si>
  <si>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</si>
  <si>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</si>
  <si>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</si>
  <si>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</si>
  <si>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</si>
  <si>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</si>
  <si>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</si>
  <si>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</si>
  <si>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</si>
  <si>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</si>
  <si>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</si>
  <si>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</si>
  <si>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</si>
  <si>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</si>
  <si>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</si>
  <si>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</si>
  <si>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</si>
  <si>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</si>
  <si>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</si>
  <si>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</si>
  <si>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</si>
  <si>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</si>
  <si>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</si>
  <si>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</si>
  <si>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</si>
  <si>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</si>
  <si>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</si>
  <si>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</si>
  <si>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</si>
  <si>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</si>
  <si>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</si>
  <si>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</si>
  <si>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</si>
  <si>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</si>
  <si>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</si>
  <si>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</si>
  <si>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</si>
  <si>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</si>
  <si>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</si>
  <si>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</si>
  <si>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</si>
  <si>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</si>
  <si>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</si>
  <si>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</si>
  <si>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</si>
  <si>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</si>
  <si>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</si>
  <si>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</si>
  <si>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</si>
  <si>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</si>
  <si>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</si>
  <si>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</si>
  <si>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</si>
  <si>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</si>
  <si>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</si>
  <si>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</si>
  <si>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</si>
  <si>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</si>
  <si>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</si>
  <si>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</si>
  <si>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</si>
  <si>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</si>
  <si>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</si>
  <si>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</si>
  <si>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</si>
  <si>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</si>
  <si>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</si>
  <si>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</si>
  <si>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</si>
  <si>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</si>
  <si>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</si>
  <si>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</si>
  <si>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</si>
  <si>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</si>
  <si>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</si>
  <si>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</si>
  <si>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</si>
  <si>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</si>
  <si>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</si>
  <si>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</si>
  <si>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</si>
  <si>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</si>
  <si>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</si>
  <si>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</si>
  <si>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</si>
  <si>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</si>
  <si>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</si>
  <si>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</si>
  <si>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</si>
  <si>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</si>
  <si>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</si>
  <si>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</si>
  <si>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</si>
  <si>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</si>
  <si>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</si>
  <si>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</si>
  <si>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</si>
  <si>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</si>
  <si>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</si>
  <si>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</si>
  <si>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</si>
  <si>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</si>
  <si>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</si>
  <si>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</si>
  <si>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</si>
  <si>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</si>
  <si>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</si>
  <si>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</si>
  <si>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</si>
  <si>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</si>
  <si>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</si>
  <si>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</si>
  <si>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</si>
  <si>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</si>
  <si>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</si>
  <si>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</si>
  <si>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</si>
  <si>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</si>
  <si>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</si>
  <si>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</si>
  <si>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</si>
  <si>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</si>
  <si>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</si>
  <si>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</si>
  <si>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</si>
  <si>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</si>
  <si>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</si>
  <si>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</si>
  <si>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</si>
  <si>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</si>
  <si>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</si>
  <si>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</si>
  <si>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</si>
  <si>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</si>
  <si>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</si>
  <si>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</si>
  <si>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</si>
  <si>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</si>
  <si>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</si>
  <si>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</si>
  <si>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</si>
  <si>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</si>
  <si>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</si>
  <si>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</si>
  <si>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</si>
  <si>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</si>
  <si>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</si>
  <si>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</si>
  <si>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</si>
  <si>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</si>
  <si>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</si>
  <si>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</si>
  <si>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</si>
  <si>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</si>
  <si>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</si>
  <si>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</si>
  <si>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</si>
  <si>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</si>
  <si>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</si>
  <si>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</si>
  <si>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</si>
  <si>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</si>
  <si>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</si>
  <si>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</si>
  <si>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</si>
  <si>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</si>
  <si>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</si>
  <si>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</si>
  <si>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</si>
  <si>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</si>
  <si>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</si>
  <si>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</si>
  <si>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</si>
  <si>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</si>
  <si>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</si>
  <si>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</si>
  <si>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</si>
  <si>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</si>
  <si>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</si>
  <si>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</si>
  <si>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</si>
  <si>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</si>
  <si>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</si>
  <si>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</si>
  <si>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</si>
  <si>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</si>
  <si>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</si>
  <si>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</si>
  <si>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</si>
  <si>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</si>
  <si>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</si>
  <si>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</si>
  <si>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</si>
  <si>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</si>
  <si>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</si>
  <si>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</si>
  <si>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</si>
  <si>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</si>
  <si>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</si>
  <si>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</si>
  <si>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</si>
  <si>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</si>
  <si>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</si>
  <si>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</si>
  <si>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</si>
  <si>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</si>
  <si>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</si>
  <si>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</si>
  <si>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</si>
  <si>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</si>
  <si>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</si>
  <si>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</si>
  <si>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</si>
  <si>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</si>
  <si>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</si>
  <si>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</si>
  <si>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</si>
  <si>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</si>
  <si>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</si>
  <si>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</si>
  <si>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</si>
  <si>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</si>
  <si>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</si>
  <si>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</si>
  <si>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</si>
  <si>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</si>
  <si>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</si>
  <si>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</si>
  <si>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</si>
  <si>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</si>
  <si>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</si>
  <si>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</si>
  <si>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</si>
  <si>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</si>
  <si>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</si>
  <si>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</si>
  <si>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</si>
  <si>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</si>
  <si>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</si>
  <si>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</si>
  <si>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</si>
  <si>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</si>
  <si>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</si>
  <si>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</si>
  <si>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</si>
  <si>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</si>
  <si>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</si>
  <si>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</si>
  <si>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</si>
  <si>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</si>
  <si>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</si>
  <si>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</si>
  <si>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</si>
  <si>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</si>
  <si>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</si>
  <si>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</si>
  <si>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</si>
  <si>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</si>
  <si>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</si>
  <si>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</si>
  <si>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</si>
  <si>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</si>
  <si>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</si>
  <si>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</si>
  <si>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</si>
  <si>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</si>
  <si>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</si>
  <si>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</si>
  <si>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</si>
  <si>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</si>
  <si>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</si>
  <si>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</si>
  <si>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</si>
  <si>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</si>
  <si>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</si>
  <si>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</si>
  <si>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</si>
  <si>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</si>
  <si>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</si>
  <si>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</si>
  <si>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</si>
  <si>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</si>
  <si>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</si>
  <si>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</si>
  <si>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</si>
  <si>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</si>
  <si>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</si>
  <si>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</si>
  <si>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</si>
  <si>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</si>
  <si>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</si>
  <si>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</si>
  <si>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</si>
  <si>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</si>
  <si>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</si>
  <si>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</si>
  <si>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</si>
  <si>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</si>
  <si>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</si>
  <si>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</si>
  <si>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</si>
  <si>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</si>
  <si>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</si>
  <si>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</si>
  <si>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</si>
  <si>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</si>
  <si>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</si>
  <si>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</si>
  <si>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</si>
  <si>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</si>
  <si>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</si>
  <si>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</si>
  <si>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</si>
  <si>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</si>
  <si>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</si>
  <si>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</si>
  <si>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</si>
  <si>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</si>
  <si>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</si>
  <si>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</si>
  <si>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</si>
  <si>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</si>
  <si>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</si>
  <si>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</si>
  <si>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</si>
  <si>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</si>
  <si>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</si>
  <si>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</si>
  <si>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</si>
  <si>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</si>
  <si>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</si>
  <si>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</si>
  <si>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</si>
  <si>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</si>
  <si>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</si>
  <si>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</si>
  <si>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</si>
  <si>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</si>
  <si>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</si>
  <si>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</si>
  <si>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</si>
  <si>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</si>
  <si>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</si>
  <si>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</si>
  <si>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</si>
  <si>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</si>
  <si>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</si>
  <si>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</si>
  <si>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</si>
  <si>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</si>
  <si>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</si>
  <si>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</si>
  <si>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</si>
  <si>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</si>
  <si>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</si>
  <si>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</si>
  <si>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</si>
  <si>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</si>
  <si>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</si>
  <si>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</si>
  <si>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</si>
  <si>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</si>
  <si>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</si>
  <si>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</si>
  <si>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</si>
  <si>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</si>
  <si>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</si>
  <si>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</si>
  <si>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</si>
  <si>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</si>
  <si>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</si>
  <si>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</si>
  <si>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</si>
  <si>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</si>
  <si>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</si>
  <si>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</si>
  <si>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</si>
  <si>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</si>
  <si>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</si>
  <si>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</si>
  <si>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</si>
  <si>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</si>
  <si>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</si>
  <si>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</si>
  <si>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</si>
  <si>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</si>
  <si>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</si>
  <si>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</si>
  <si>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</si>
  <si>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</si>
  <si>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</si>
  <si>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</si>
  <si>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</si>
  <si>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</si>
  <si>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</si>
  <si>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</si>
  <si>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</si>
  <si>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</si>
  <si>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</si>
  <si>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</si>
  <si>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</si>
  <si>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</si>
  <si>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</si>
  <si>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</si>
  <si>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</si>
  <si>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</si>
  <si>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</si>
  <si>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</si>
  <si>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</si>
  <si>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</si>
  <si>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</si>
  <si>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</si>
  <si>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</si>
  <si>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</si>
  <si>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</si>
  <si>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</si>
  <si>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</si>
  <si>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</si>
  <si>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</si>
  <si>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</si>
  <si>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</si>
  <si>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</si>
  <si>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</si>
  <si>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</si>
  <si>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</si>
  <si>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</si>
  <si>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</si>
  <si>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</si>
  <si>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</si>
  <si>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</si>
  <si>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</si>
  <si>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</si>
  <si>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</si>
  <si>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</si>
  <si>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</si>
  <si>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</si>
  <si>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</si>
  <si>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</si>
  <si>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</si>
  <si>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</si>
  <si>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</si>
  <si>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</si>
  <si>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</si>
  <si>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</si>
  <si>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</si>
  <si>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</si>
  <si>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</si>
  <si>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</si>
  <si>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</si>
  <si>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</si>
  <si>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</si>
  <si>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</si>
  <si>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</si>
  <si>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</si>
  <si>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</si>
  <si>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</si>
  <si>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</si>
  <si>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</si>
  <si>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</si>
  <si>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</si>
  <si>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</si>
  <si>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</si>
  <si>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</si>
  <si>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</si>
  <si>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</si>
  <si>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</si>
  <si>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</si>
  <si>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</si>
  <si>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</si>
  <si>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</si>
  <si>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</si>
  <si>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</si>
  <si>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</si>
  <si>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</si>
  <si>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</si>
  <si>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</si>
  <si>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</si>
  <si>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</si>
  <si>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</si>
  <si>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</si>
  <si>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</si>
  <si>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</si>
  <si>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</si>
  <si>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</si>
  <si>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</si>
  <si>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</si>
  <si>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</si>
  <si>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</si>
  <si>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</si>
  <si>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</si>
  <si>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</si>
  <si>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</si>
  <si>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</si>
  <si>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</si>
  <si>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</si>
  <si>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</si>
  <si>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</si>
  <si>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</si>
  <si>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</si>
  <si>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</si>
  <si>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</si>
  <si>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</si>
  <si>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</si>
  <si>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</si>
  <si>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</si>
  <si>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</si>
  <si>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</si>
  <si>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</si>
  <si>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</si>
  <si>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</si>
  <si>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</si>
  <si>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</si>
  <si>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</si>
  <si>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</si>
  <si>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</si>
  <si>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</si>
  <si>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</si>
  <si>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</si>
  <si>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</si>
  <si>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</si>
  <si>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</si>
  <si>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</si>
  <si>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</si>
  <si>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</si>
  <si>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</si>
  <si>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</si>
  <si>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</si>
  <si>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</si>
  <si>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</si>
  <si>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</si>
  <si>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</si>
  <si>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</si>
  <si>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</si>
  <si>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</si>
  <si>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</si>
  <si>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</si>
  <si>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</si>
  <si>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</si>
  <si>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</si>
  <si>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</si>
  <si>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</si>
  <si>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</si>
  <si>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</si>
  <si>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</si>
  <si>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</si>
  <si>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</si>
  <si>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</si>
  <si>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</si>
  <si>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</si>
  <si>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</si>
  <si>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</si>
  <si>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</si>
  <si>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</si>
  <si>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</si>
  <si>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</si>
  <si>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</si>
  <si>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</si>
  <si>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</si>
  <si>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</si>
  <si>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</si>
  <si>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</si>
  <si>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</si>
  <si>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</si>
  <si>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</si>
  <si>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</si>
  <si>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</si>
  <si>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</si>
  <si>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</si>
  <si>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</si>
  <si>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</si>
  <si>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</si>
  <si>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</si>
  <si>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</si>
  <si>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</si>
  <si>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</si>
  <si>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</si>
  <si>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</si>
  <si>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</si>
  <si>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</si>
  <si>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</si>
  <si>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</si>
  <si>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</si>
  <si>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</si>
  <si>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</si>
  <si>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</si>
  <si>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</si>
  <si>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</si>
  <si>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</si>
  <si>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</si>
  <si>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</si>
  <si>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</si>
  <si>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</si>
  <si>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</si>
  <si>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</si>
  <si>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</si>
  <si>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</si>
  <si>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</si>
  <si>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</si>
  <si>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</si>
  <si>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</si>
  <si>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</si>
  <si>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</si>
  <si>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</si>
  <si>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</si>
  <si>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</si>
  <si>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</si>
  <si>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</si>
  <si>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</si>
  <si>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</si>
  <si>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</si>
  <si>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</si>
  <si>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</si>
  <si>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</si>
  <si>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</si>
  <si>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</si>
  <si>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</si>
  <si>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</si>
  <si>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</si>
  <si>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</si>
  <si>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</si>
  <si>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</si>
  <si>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</si>
  <si>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</si>
  <si>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</si>
  <si>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</si>
  <si>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</si>
  <si>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</si>
  <si>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</si>
  <si>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</si>
  <si>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</si>
  <si>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</si>
  <si>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</si>
  <si>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</si>
  <si>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</si>
  <si>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</si>
  <si>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</si>
  <si>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</si>
  <si>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</si>
  <si>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</si>
  <si>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</si>
  <si>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</si>
  <si>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</si>
  <si>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</si>
  <si>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</si>
  <si>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</si>
  <si>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</si>
  <si>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</si>
  <si>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</si>
  <si>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</si>
  <si>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</si>
  <si>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</si>
  <si>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</si>
  <si>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</si>
  <si>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</si>
  <si>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</si>
  <si>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</si>
  <si>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</si>
  <si>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</si>
  <si>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</si>
  <si>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</si>
  <si>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</si>
  <si>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</si>
  <si>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</si>
  <si>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</si>
  <si>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</si>
  <si>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</si>
  <si>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</si>
  <si>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</si>
  <si>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</si>
  <si>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</si>
  <si>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</si>
  <si>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</si>
  <si>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</si>
  <si>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</si>
  <si>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</si>
  <si>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</si>
  <si>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</si>
  <si>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</si>
  <si>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</si>
  <si>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</si>
  <si>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</si>
  <si>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</si>
  <si>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</si>
  <si>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</si>
  <si>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</si>
  <si>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</si>
  <si>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</si>
  <si>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</si>
  <si>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</si>
  <si>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</si>
  <si>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</si>
  <si>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</si>
  <si>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</si>
  <si>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</si>
  <si>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</si>
  <si>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</si>
  <si>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</si>
  <si>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</si>
  <si>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</si>
  <si>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</si>
  <si>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</si>
  <si>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</si>
  <si>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</si>
  <si>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</si>
  <si>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</si>
  <si>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</si>
  <si>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</si>
  <si>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</si>
  <si>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</si>
  <si>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</si>
  <si>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</si>
  <si>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</si>
  <si>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</si>
  <si>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</si>
  <si>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</si>
  <si>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</si>
  <si>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</si>
  <si>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</si>
  <si>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</si>
  <si>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</si>
  <si>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</si>
  <si>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</si>
  <si>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</si>
  <si>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</si>
  <si>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</si>
  <si>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</si>
  <si>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</si>
  <si>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</si>
  <si>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</si>
  <si>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</si>
  <si>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</si>
  <si>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</si>
  <si>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</si>
  <si>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</si>
  <si>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</si>
  <si>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</si>
  <si>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</si>
  <si>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</si>
  <si>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</si>
  <si>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</si>
  <si>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</si>
  <si>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</si>
  <si>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</si>
  <si>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</si>
  <si>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</si>
  <si>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</si>
  <si>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</si>
  <si>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</si>
  <si>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</si>
  <si>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</si>
  <si>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</si>
  <si>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</si>
  <si>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</si>
  <si>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</si>
  <si>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</si>
  <si>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</si>
  <si>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</si>
  <si>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</si>
  <si>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</si>
  <si>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</si>
  <si>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</si>
  <si>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</si>
  <si>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</si>
  <si>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</si>
  <si>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</si>
  <si>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</si>
  <si>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</si>
  <si>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</si>
  <si>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</si>
  <si>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</si>
  <si>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</si>
  <si>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</si>
  <si>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</si>
  <si>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</si>
  <si>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</si>
  <si>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</si>
  <si>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</si>
  <si>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</si>
  <si>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</si>
  <si>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</si>
  <si>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</si>
  <si>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</si>
  <si>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</si>
  <si>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</si>
  <si>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</si>
  <si>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</si>
  <si>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</si>
  <si>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</si>
  <si>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</si>
  <si>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</si>
  <si>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</si>
  <si>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</si>
  <si>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</si>
  <si>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</si>
  <si>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</si>
  <si>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</si>
  <si>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</si>
  <si>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</si>
  <si>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</si>
  <si>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</si>
  <si>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</si>
  <si>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</si>
  <si>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</si>
  <si>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</si>
  <si>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</si>
  <si>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</si>
  <si>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</si>
  <si>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</si>
  <si>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</si>
  <si>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</si>
  <si>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</si>
  <si>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</si>
  <si>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</si>
  <si>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</si>
  <si>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</si>
  <si>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</si>
  <si>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</si>
  <si>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</si>
  <si>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</si>
  <si>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</si>
  <si>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</si>
  <si>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</si>
  <si>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</si>
  <si>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</si>
  <si>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</si>
  <si>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</si>
  <si>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</si>
  <si>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</si>
  <si>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</si>
  <si>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</si>
  <si>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</si>
  <si>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</si>
  <si>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</si>
  <si>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</si>
  <si>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</si>
  <si>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</si>
  <si>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</si>
  <si>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</si>
  <si>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</si>
  <si>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</si>
  <si>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</si>
  <si>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</si>
  <si>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</si>
  <si>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</si>
  <si>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</si>
  <si>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</si>
  <si>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</si>
  <si>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</si>
  <si>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</si>
  <si>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</si>
  <si>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</si>
  <si>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</si>
  <si>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</si>
  <si>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</si>
  <si>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</si>
  <si>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</si>
  <si>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</si>
  <si>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</si>
  <si>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</si>
  <si>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</si>
  <si>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</si>
  <si>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</si>
  <si>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</si>
  <si>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</si>
  <si>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</si>
  <si>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</si>
  <si>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</si>
  <si>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</si>
  <si>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</si>
  <si>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</si>
  <si>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</si>
  <si>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</si>
  <si>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</si>
  <si>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</si>
  <si>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</si>
  <si>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</si>
  <si>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</si>
  <si>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</si>
  <si>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</si>
  <si>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</si>
  <si>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</si>
  <si>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</si>
  <si>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</si>
  <si>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</si>
  <si>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</si>
  <si>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</si>
  <si>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</si>
  <si>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</si>
  <si>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</si>
  <si>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</si>
  <si>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</si>
  <si>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</si>
  <si>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</si>
  <si>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</si>
  <si>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</si>
  <si>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</si>
  <si>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</si>
  <si>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</si>
  <si>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</si>
  <si>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</si>
  <si>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</si>
  <si>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</si>
  <si>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</si>
  <si>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</si>
  <si>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</si>
  <si>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</si>
  <si>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</si>
  <si>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</si>
  <si>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</si>
  <si>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</si>
  <si>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</si>
  <si>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</si>
  <si>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</si>
  <si>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</si>
  <si>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</si>
  <si>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</si>
  <si>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</si>
  <si>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</si>
  <si>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</si>
  <si>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</si>
  <si>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</si>
  <si>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</si>
  <si>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</si>
  <si>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</si>
  <si>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</si>
  <si>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</si>
  <si>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</si>
  <si>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</si>
  <si>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</si>
  <si>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</si>
  <si>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</si>
  <si>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</si>
  <si>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</si>
  <si>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</si>
  <si>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</si>
  <si>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</si>
  <si>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</si>
  <si>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</si>
  <si>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</si>
  <si>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</si>
  <si>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</si>
  <si>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</si>
  <si>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</si>
  <si>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</si>
  <si>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</si>
  <si>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</si>
  <si>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</si>
  <si>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</si>
  <si>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</si>
  <si>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</si>
  <si>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</si>
  <si>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</si>
  <si>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</si>
  <si>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</si>
  <si>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</si>
  <si>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</si>
  <si>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</si>
  <si>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</si>
  <si>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</si>
  <si>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</si>
  <si>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</si>
  <si>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</si>
  <si>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</si>
  <si>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</si>
  <si>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</si>
  <si>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</si>
  <si>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</si>
  <si>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</si>
  <si>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</si>
  <si>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</si>
  <si>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</si>
  <si>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</si>
  <si>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</si>
  <si>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</si>
  <si>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</si>
  <si>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</si>
  <si>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</si>
  <si>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</si>
  <si>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</si>
  <si>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</si>
  <si>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</si>
  <si>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</si>
  <si>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</si>
  <si>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</si>
  <si>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</si>
  <si>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</si>
  <si>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</si>
  <si>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</si>
  <si>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</si>
  <si>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</si>
  <si>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</si>
  <si>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</si>
  <si>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</si>
  <si>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</si>
  <si>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</si>
  <si>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</si>
  <si>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</si>
  <si>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</si>
  <si>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</si>
  <si>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</si>
  <si>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</si>
  <si>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</si>
  <si>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</si>
  <si>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</si>
  <si>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</si>
  <si>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</si>
  <si>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</si>
  <si>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</si>
  <si>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</si>
  <si>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</si>
  <si>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</si>
  <si>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</si>
  <si>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</si>
  <si>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</si>
  <si>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</si>
  <si>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</si>
  <si>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</si>
  <si>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</si>
  <si>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</si>
  <si>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</si>
  <si>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</si>
  <si>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</si>
  <si>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</si>
  <si>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</si>
  <si>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</si>
  <si>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</si>
  <si>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</si>
  <si>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</si>
  <si>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</si>
  <si>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</si>
  <si>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</si>
  <si>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</si>
  <si>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</si>
  <si>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</si>
  <si>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</si>
  <si>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</si>
  <si>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</si>
  <si>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</si>
  <si>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</si>
  <si>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</si>
  <si>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</si>
  <si>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</si>
  <si>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</si>
  <si>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</si>
  <si>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</si>
  <si>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</si>
  <si>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</si>
  <si>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</si>
  <si>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</si>
  <si>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</si>
  <si>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</si>
  <si>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</si>
  <si>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</si>
  <si>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</si>
  <si>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</si>
  <si>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</si>
  <si>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</si>
  <si>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</si>
  <si>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</si>
  <si>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</si>
  <si>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</si>
  <si>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</si>
  <si>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</si>
  <si>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</si>
  <si>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</si>
  <si>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</si>
  <si>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</si>
  <si>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</si>
  <si>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</si>
  <si>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</si>
  <si>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</si>
  <si>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</si>
  <si>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</si>
  <si>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</si>
  <si>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</si>
  <si>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</si>
  <si>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</si>
  <si>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</si>
  <si>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</si>
  <si>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</si>
  <si>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</si>
  <si>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</si>
  <si>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</si>
  <si>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</si>
  <si>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</si>
  <si>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</si>
  <si>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</si>
  <si>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</si>
  <si>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</si>
  <si>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</si>
  <si>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</si>
  <si>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</si>
  <si>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</si>
  <si>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</si>
  <si>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</si>
  <si>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</si>
  <si>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</si>
  <si>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</si>
  <si>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</si>
  <si>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</si>
  <si>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</si>
  <si>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</si>
  <si>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</si>
  <si>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</si>
  <si>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</si>
  <si>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</si>
  <si>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</si>
  <si>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</si>
  <si>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</si>
  <si>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</si>
  <si>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</si>
  <si>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</si>
  <si>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</si>
  <si>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</si>
  <si>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</si>
  <si>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</si>
  <si>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</si>
  <si>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</si>
  <si>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</si>
  <si>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</si>
  <si>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</si>
  <si>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</si>
  <si>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</si>
  <si>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</si>
  <si>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</si>
  <si>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</si>
  <si>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</si>
  <si>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</si>
  <si>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</si>
  <si>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</si>
  <si>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</si>
  <si>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</si>
  <si>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</si>
  <si>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</si>
  <si>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</si>
  <si>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</si>
  <si>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</si>
  <si>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</si>
  <si>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</si>
  <si>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</si>
  <si>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</si>
  <si>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</si>
  <si>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</si>
  <si>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</si>
  <si>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</si>
  <si>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</si>
  <si>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</si>
  <si>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</si>
  <si>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</si>
  <si>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</si>
  <si>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</si>
  <si>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</si>
  <si>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</si>
  <si>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</si>
  <si>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</si>
  <si>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</si>
  <si>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</si>
  <si>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</si>
  <si>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</si>
  <si>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</si>
  <si>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</si>
  <si>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</si>
  <si>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</si>
  <si>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</si>
  <si>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</si>
  <si>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</si>
  <si>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</si>
  <si>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</si>
  <si>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</si>
  <si>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</si>
  <si>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</si>
  <si>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</si>
  <si>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</si>
  <si>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</si>
  <si>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</si>
  <si>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</si>
  <si>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</si>
  <si>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</si>
  <si>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</si>
  <si>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</si>
  <si>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</si>
  <si>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</si>
  <si>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</si>
  <si>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</si>
  <si>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</si>
  <si>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</si>
  <si>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</si>
  <si>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</si>
  <si>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</si>
  <si>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</si>
  <si>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</si>
  <si>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</si>
  <si>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</si>
  <si>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</si>
  <si>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</si>
  <si>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</si>
  <si>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</si>
  <si>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</si>
  <si>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</si>
  <si>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</si>
  <si>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</si>
  <si>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</si>
  <si>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</si>
  <si>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</si>
  <si>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</si>
  <si>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</si>
  <si>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</si>
  <si>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</si>
  <si>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</si>
  <si>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</si>
  <si>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</si>
  <si>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</si>
  <si>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</si>
  <si>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</si>
  <si>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</si>
  <si>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</si>
  <si>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</si>
  <si>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</si>
  <si>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</si>
  <si>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</si>
  <si>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</si>
  <si>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</si>
  <si>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</si>
  <si>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</si>
  <si>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</si>
  <si>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</si>
  <si>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</si>
  <si>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</si>
  <si>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</si>
  <si>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</si>
  <si>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</si>
  <si>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</si>
  <si>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</si>
  <si>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</si>
  <si>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</si>
  <si>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</si>
  <si>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</si>
  <si>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</si>
  <si>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</si>
  <si>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</si>
  <si>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</si>
  <si>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</si>
  <si>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</si>
  <si>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</si>
  <si>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</si>
  <si>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</si>
  <si>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</si>
  <si>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</si>
  <si>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</si>
  <si>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</si>
  <si>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</si>
  <si>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</si>
  <si>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</si>
  <si>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</si>
  <si>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</si>
  <si>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</si>
  <si>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</si>
  <si>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</si>
  <si>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</si>
  <si>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</si>
  <si>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</si>
  <si>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</si>
  <si>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</si>
  <si>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</si>
  <si>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</si>
  <si>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</si>
  <si>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</si>
  <si>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</si>
  <si>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</si>
  <si>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</si>
  <si>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</si>
  <si>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</si>
  <si>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</si>
  <si>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</si>
  <si>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</si>
  <si>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</si>
  <si>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</si>
  <si>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</si>
  <si>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</si>
  <si>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</si>
  <si>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</si>
  <si>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</si>
  <si>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</si>
  <si>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</si>
  <si>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</si>
  <si>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</si>
  <si>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</si>
  <si>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</si>
  <si>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</si>
  <si>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</si>
  <si>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</si>
  <si>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</si>
  <si>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</si>
  <si>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</si>
  <si>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</si>
  <si>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</si>
  <si>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</si>
  <si>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</si>
  <si>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</si>
  <si>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</si>
  <si>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</si>
  <si>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</si>
  <si>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</si>
  <si>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</si>
  <si>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</si>
  <si>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</si>
  <si>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</si>
  <si>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</si>
  <si>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</si>
  <si>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</si>
  <si>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</si>
  <si>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</si>
  <si>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</si>
  <si>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</si>
  <si>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</si>
  <si>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</si>
  <si>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</si>
  <si>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</si>
  <si>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</si>
  <si>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</si>
  <si>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</si>
  <si>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</si>
  <si>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</si>
  <si>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</si>
  <si>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</si>
  <si>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</si>
  <si>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</si>
  <si>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</si>
  <si>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</si>
  <si>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</si>
  <si>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</si>
  <si>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</si>
  <si>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</si>
  <si>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</si>
  <si>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</si>
  <si>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</si>
  <si>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</si>
  <si>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</si>
  <si>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</si>
  <si>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</si>
  <si>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</si>
  <si>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</si>
  <si>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</si>
  <si>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</si>
  <si>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</si>
  <si>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</si>
  <si>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</si>
  <si>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</si>
  <si>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</si>
  <si>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</si>
  <si>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</si>
  <si>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</si>
  <si>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</si>
  <si>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</si>
  <si>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</si>
  <si>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</si>
  <si>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</si>
  <si>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</si>
  <si>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</si>
  <si>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</si>
  <si>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</si>
  <si>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</si>
  <si>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</si>
  <si>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</si>
  <si>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</si>
  <si>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</si>
  <si>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</si>
  <si>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</si>
  <si>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</si>
  <si>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</si>
  <si>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</si>
  <si>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</si>
  <si>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</si>
  <si>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</si>
  <si>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</si>
  <si>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</si>
  <si>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</si>
  <si>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</si>
  <si>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</si>
  <si>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</si>
  <si>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</si>
  <si>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</si>
  <si>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</si>
  <si>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</si>
  <si>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</si>
  <si>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</si>
  <si>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</si>
  <si>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</si>
  <si>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</si>
  <si>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</si>
  <si>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</si>
  <si>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</si>
  <si>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</si>
  <si>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</si>
  <si>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</si>
  <si>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</si>
  <si>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</si>
  <si>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</si>
  <si>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</si>
  <si>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</si>
  <si>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</si>
  <si>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</si>
  <si>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</si>
  <si>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</si>
  <si>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</si>
  <si>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</si>
  <si>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</si>
  <si>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</si>
  <si>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</si>
  <si>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</si>
  <si>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</si>
  <si>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</si>
  <si>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</si>
  <si>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</si>
  <si>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</si>
  <si>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</si>
  <si>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</si>
  <si>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</si>
  <si>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</si>
  <si>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</si>
  <si>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</si>
  <si>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</si>
  <si>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</si>
  <si>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</si>
  <si>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</si>
  <si>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</si>
  <si>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</si>
  <si>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</si>
  <si>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</si>
  <si>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</si>
  <si>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</si>
  <si>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</si>
  <si>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</si>
  <si>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</si>
  <si>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</si>
  <si>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</si>
  <si>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</si>
  <si>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</si>
  <si>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</si>
  <si>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</si>
  <si>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</si>
  <si>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</si>
  <si>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</si>
  <si>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</si>
  <si>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</si>
  <si>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</si>
  <si>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</si>
  <si>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</si>
  <si>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</si>
  <si>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</si>
  <si>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</si>
  <si>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</si>
  <si>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</si>
  <si>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</si>
  <si>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</si>
  <si>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</si>
  <si>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</si>
  <si>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</si>
  <si>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</si>
  <si>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</si>
  <si>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</si>
  <si>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</si>
  <si>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</si>
  <si>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</si>
  <si>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</si>
  <si>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</si>
  <si>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</si>
  <si>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</si>
  <si>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</si>
  <si>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</si>
  <si>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</si>
  <si>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</si>
  <si>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</si>
  <si>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</si>
  <si>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</si>
  <si>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</si>
  <si>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</si>
  <si>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</si>
  <si>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</si>
  <si>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</si>
  <si>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</si>
  <si>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</si>
  <si>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</si>
  <si>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</si>
  <si>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</si>
  <si>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</si>
  <si>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</si>
  <si>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</si>
  <si>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</si>
  <si>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</si>
  <si>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</si>
  <si>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</si>
  <si>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</si>
  <si>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</si>
  <si>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</si>
  <si>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</si>
  <si>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</si>
  <si>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</si>
  <si>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</si>
  <si>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</si>
  <si>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</si>
  <si>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</si>
  <si>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</si>
  <si>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</si>
  <si>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</si>
  <si>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</si>
  <si>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</si>
  <si>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</si>
  <si>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</si>
  <si>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</si>
  <si>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</si>
  <si>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</si>
  <si>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</si>
  <si>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</si>
  <si>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</si>
  <si>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</si>
  <si>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</si>
  <si>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</si>
  <si>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</si>
  <si>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</si>
  <si>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</si>
  <si>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</si>
  <si>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</si>
  <si>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</si>
  <si>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</si>
  <si>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</si>
  <si>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</si>
  <si>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</si>
  <si>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</si>
  <si>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</si>
  <si>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</si>
  <si>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</si>
  <si>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</si>
  <si>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</si>
  <si>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</si>
  <si>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</si>
  <si>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</si>
  <si>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</si>
  <si>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</si>
  <si>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</si>
  <si>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</si>
  <si>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</si>
  <si>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</si>
  <si>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</si>
  <si>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</si>
  <si>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</si>
  <si>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</si>
  <si>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</si>
  <si>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</si>
  <si>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</si>
  <si>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</si>
  <si>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</si>
  <si>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</si>
  <si>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</si>
  <si>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</si>
  <si>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</si>
  <si>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</si>
  <si>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</si>
  <si>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</si>
  <si>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</si>
  <si>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</si>
  <si>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</si>
  <si>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</si>
  <si>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</si>
  <si>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</si>
  <si>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</si>
  <si>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</si>
  <si>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</si>
  <si>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</si>
  <si>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</si>
  <si>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</si>
  <si>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</si>
  <si>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</si>
  <si>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</si>
  <si>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</si>
  <si>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</si>
  <si>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</si>
  <si>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</si>
  <si>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</si>
  <si>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</si>
  <si>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</si>
  <si>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</si>
  <si>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</si>
  <si>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</si>
  <si>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</si>
  <si>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</si>
  <si>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</si>
  <si>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</si>
  <si>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</si>
  <si>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</si>
  <si>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</si>
  <si>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</si>
  <si>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</si>
  <si>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</si>
  <si>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</si>
  <si>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</si>
  <si>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</si>
  <si>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</si>
  <si>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</si>
  <si>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</si>
  <si>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</si>
  <si>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</si>
  <si>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</si>
  <si>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</si>
  <si>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</si>
  <si>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</si>
  <si>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</si>
  <si>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</si>
  <si>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</si>
  <si>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</si>
  <si>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</si>
  <si>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</si>
  <si>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</si>
  <si>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</si>
  <si>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</si>
  <si>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</si>
  <si>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</si>
  <si>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</si>
  <si>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</si>
  <si>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</si>
  <si>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</si>
  <si>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</si>
  <si>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</si>
  <si>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</si>
  <si>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</si>
  <si>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</si>
  <si>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</si>
  <si>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</si>
  <si>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</si>
  <si>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</si>
  <si>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</si>
  <si>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</si>
  <si>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</si>
  <si>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</si>
  <si>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</si>
  <si>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</si>
  <si>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</si>
  <si>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</si>
  <si>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</si>
  <si>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</si>
  <si>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</si>
  <si>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</si>
  <si>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</si>
  <si>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</si>
  <si>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</si>
  <si>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</si>
  <si>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</si>
  <si>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</si>
  <si>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</si>
  <si>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</si>
  <si>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</si>
  <si>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</si>
  <si>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</si>
  <si>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</si>
  <si>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</si>
  <si>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</si>
  <si>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</si>
  <si>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</si>
  <si>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</si>
  <si>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</si>
  <si>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</si>
  <si>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</si>
  <si>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</si>
  <si>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</si>
  <si>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</si>
  <si>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</si>
  <si>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</si>
  <si>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</si>
  <si>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</si>
  <si>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</si>
  <si>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</si>
  <si>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</si>
  <si>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</si>
  <si>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</si>
  <si>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</si>
  <si>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</si>
  <si>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</si>
  <si>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</si>
  <si>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</si>
  <si>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</si>
  <si>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</si>
  <si>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</si>
  <si>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</si>
  <si>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</si>
  <si>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</si>
  <si>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</si>
  <si>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</si>
  <si>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</si>
  <si>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</si>
  <si>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</si>
  <si>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</si>
  <si>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</si>
  <si>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</si>
  <si>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</si>
  <si>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</si>
  <si>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</si>
  <si>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</si>
  <si>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</si>
  <si>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</si>
  <si>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</si>
  <si>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</si>
  <si>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</si>
  <si>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</si>
  <si>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</si>
  <si>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</si>
  <si>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</si>
  <si>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</si>
  <si>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</si>
  <si>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</si>
  <si>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</si>
  <si>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</si>
  <si>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</si>
  <si>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</si>
  <si>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</si>
  <si>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</si>
  <si>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</si>
  <si>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</si>
  <si>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</si>
  <si>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</si>
  <si>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</si>
  <si>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</si>
  <si>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</si>
  <si>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</si>
  <si>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</si>
  <si>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</si>
  <si>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</si>
  <si>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</si>
  <si>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</si>
  <si>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</si>
  <si>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</si>
  <si>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</si>
  <si>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</si>
  <si>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</si>
  <si>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</si>
  <si>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</si>
  <si>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</si>
  <si>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</si>
  <si>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</si>
  <si>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</si>
  <si>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</si>
  <si>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</si>
  <si>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</si>
  <si>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</si>
  <si>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</si>
  <si>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</si>
  <si>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</si>
  <si>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</si>
  <si>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</si>
  <si>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</si>
  <si>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</si>
  <si>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</si>
  <si>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</si>
  <si>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</si>
  <si>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</si>
  <si>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</si>
  <si>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</si>
  <si>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</si>
  <si>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</si>
  <si>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</si>
  <si>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</si>
  <si>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</si>
  <si>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</si>
  <si>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</si>
  <si>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</si>
  <si>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</si>
  <si>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</si>
  <si>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</si>
  <si>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</si>
  <si>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</si>
  <si>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</si>
  <si>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</si>
  <si>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</si>
  <si>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</si>
  <si>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</si>
  <si>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</si>
  <si>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</si>
  <si>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</si>
  <si>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</si>
  <si>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</si>
  <si>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</si>
  <si>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</si>
  <si>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</si>
  <si>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</si>
  <si>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</si>
  <si>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</si>
  <si>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</si>
  <si>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</si>
  <si>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</si>
  <si>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</si>
  <si>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</si>
  <si>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</si>
  <si>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</si>
  <si>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</si>
  <si>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</si>
  <si>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</si>
  <si>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</si>
  <si>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</si>
  <si>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</si>
  <si>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</si>
  <si>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</si>
  <si>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</si>
  <si>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</si>
  <si>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</si>
  <si>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</si>
  <si>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</si>
  <si>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</si>
  <si>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</si>
  <si>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</si>
  <si>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</si>
  <si>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</si>
  <si>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</si>
  <si>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</si>
  <si>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</si>
  <si>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</si>
  <si>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</si>
  <si>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</si>
  <si>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</si>
  <si>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</si>
  <si>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</si>
  <si>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</si>
  <si>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</si>
  <si>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</si>
  <si>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</si>
  <si>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</si>
  <si>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</si>
  <si>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</si>
  <si>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</si>
  <si>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</si>
  <si>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</si>
  <si>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</si>
  <si>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</si>
  <si>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</si>
  <si>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</si>
  <si>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</si>
  <si>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</si>
  <si>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</si>
  <si>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</si>
  <si>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</si>
  <si>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</si>
  <si>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</si>
  <si>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</si>
  <si>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</si>
  <si>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</si>
  <si>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</si>
  <si>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</si>
  <si>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</si>
  <si>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</si>
  <si>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</si>
  <si>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</si>
  <si>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</si>
  <si>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</si>
  <si>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</si>
  <si>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</si>
  <si>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</si>
  <si>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</si>
  <si>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</si>
  <si>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</si>
  <si>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</si>
  <si>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</si>
  <si>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</si>
  <si>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</si>
  <si>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</si>
  <si>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</si>
  <si>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</si>
  <si>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</si>
  <si>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</si>
  <si>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</si>
  <si>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</si>
  <si>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</si>
  <si>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</si>
  <si>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</si>
  <si>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</si>
  <si>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</si>
  <si>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</si>
  <si>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</si>
  <si>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</si>
  <si>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</si>
  <si>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</si>
  <si>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</si>
  <si>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</si>
  <si>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</si>
  <si>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</si>
  <si>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</si>
  <si>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</si>
  <si>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</si>
  <si>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</si>
  <si>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</si>
  <si>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</si>
  <si>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</si>
  <si>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</si>
  <si>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</si>
  <si>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</si>
  <si>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</si>
  <si>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</si>
  <si>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</si>
  <si>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</si>
  <si>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</si>
  <si>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</si>
  <si>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</si>
  <si>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</si>
  <si>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</si>
  <si>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</si>
  <si>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</si>
  <si>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</si>
  <si>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</si>
  <si>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</si>
  <si>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</si>
  <si>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</si>
  <si>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</si>
  <si>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</si>
  <si>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</si>
  <si>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</si>
  <si>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</si>
  <si>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</si>
  <si>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</si>
  <si>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</si>
  <si>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</si>
  <si>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</si>
  <si>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</si>
  <si>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</si>
  <si>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</si>
  <si>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</si>
  <si>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</si>
  <si>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</si>
  <si>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</si>
  <si>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</si>
  <si>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</si>
  <si>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</si>
  <si>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</si>
  <si>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</si>
  <si>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</si>
  <si>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</si>
  <si>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</si>
  <si>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</si>
  <si>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</si>
  <si>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</si>
  <si>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</si>
  <si>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</si>
  <si>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</si>
  <si>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</si>
  <si>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</si>
  <si>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</si>
  <si>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</si>
  <si>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</si>
  <si>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</si>
  <si>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</si>
  <si>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</si>
  <si>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</si>
  <si>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</si>
  <si>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</si>
  <si>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</si>
  <si>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</si>
  <si>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</si>
  <si>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</si>
  <si>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</si>
  <si>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</si>
  <si>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</si>
  <si>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</si>
  <si>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</si>
  <si>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</si>
  <si>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</si>
  <si>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</si>
  <si>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</si>
  <si>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</si>
  <si>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</si>
  <si>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</si>
  <si>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</si>
  <si>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</si>
  <si>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</si>
  <si>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</si>
  <si>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</si>
  <si>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</si>
  <si>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</si>
  <si>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</si>
  <si>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</si>
  <si>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</si>
  <si>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</si>
  <si>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</si>
  <si>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</si>
  <si>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</si>
  <si>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</si>
  <si>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</si>
  <si>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</si>
  <si>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</si>
  <si>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</si>
  <si>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</si>
  <si>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</si>
  <si>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</si>
  <si>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</si>
  <si>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</si>
  <si>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</si>
  <si>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</si>
  <si>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</si>
  <si>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</si>
  <si>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</si>
  <si>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</si>
  <si>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</si>
  <si>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</si>
  <si>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</si>
  <si>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</si>
  <si>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</si>
  <si>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</si>
  <si>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</si>
  <si>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</si>
  <si>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</si>
  <si>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</si>
  <si>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</si>
  <si>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</si>
  <si>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</si>
  <si>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</si>
  <si>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</si>
  <si>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</si>
  <si>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</si>
  <si>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</si>
  <si>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</si>
  <si>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</si>
  <si>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</si>
  <si>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</si>
  <si>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</si>
  <si>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</si>
  <si>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</si>
  <si>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</si>
  <si>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</si>
  <si>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</si>
  <si>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</si>
  <si>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</si>
  <si>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</si>
  <si>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</si>
  <si>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</si>
  <si>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</si>
  <si>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</si>
  <si>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</si>
  <si>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</si>
  <si>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</si>
  <si>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</si>
  <si>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</si>
  <si>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</si>
  <si>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</si>
  <si>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</si>
  <si>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</si>
  <si>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</si>
  <si>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</si>
  <si>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</si>
  <si>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</si>
  <si>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</si>
  <si>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</si>
  <si>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</si>
  <si>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</si>
  <si>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</si>
  <si>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</si>
  <si>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</si>
  <si>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</si>
  <si>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</si>
  <si>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</si>
  <si>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</si>
  <si>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</si>
  <si>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</si>
  <si>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</si>
  <si>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</si>
  <si>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</si>
  <si>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</si>
  <si>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</si>
  <si>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</si>
  <si>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</si>
  <si>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</si>
  <si>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</si>
  <si>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</si>
  <si>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</si>
  <si>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</si>
  <si>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</si>
  <si>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</si>
  <si>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</si>
  <si>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</si>
  <si>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</si>
  <si>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</si>
  <si>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</si>
  <si>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</si>
  <si>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</si>
  <si>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</si>
  <si>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</si>
  <si>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</si>
  <si>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</si>
  <si>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</si>
  <si>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</si>
  <si>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</si>
  <si>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</si>
  <si>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</si>
  <si>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</si>
  <si>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</si>
  <si>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</si>
  <si>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</si>
  <si>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</si>
  <si>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</si>
  <si>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</si>
  <si>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</si>
  <si>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</si>
  <si>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</si>
  <si>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</si>
  <si>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</si>
  <si>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</si>
  <si>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</si>
  <si>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</si>
  <si>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</si>
  <si>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</si>
  <si>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</si>
  <si>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</si>
  <si>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</si>
  <si>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</si>
  <si>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</si>
  <si>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</si>
  <si>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</si>
  <si>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</si>
  <si>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</si>
  <si>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</si>
  <si>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</si>
  <si>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</si>
  <si>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</si>
  <si>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</si>
  <si>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</si>
  <si>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</si>
  <si>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</si>
  <si>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</si>
  <si>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</si>
  <si>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</si>
  <si>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</si>
  <si>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</si>
  <si>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</si>
  <si>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</si>
  <si>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</si>
  <si>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</si>
  <si>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</si>
  <si>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</si>
  <si>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</si>
  <si>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</si>
  <si>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</si>
  <si>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</si>
  <si>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</si>
  <si>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</si>
  <si>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</si>
  <si>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</si>
  <si>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</si>
  <si>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</si>
  <si>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</si>
  <si>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</si>
  <si>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</si>
  <si>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</si>
  <si>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</si>
  <si>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</si>
  <si>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</si>
  <si>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</si>
  <si>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</si>
  <si>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</si>
  <si>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</si>
  <si>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</si>
  <si>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</si>
  <si>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</si>
  <si>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</si>
  <si>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</si>
  <si>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</si>
  <si>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</si>
  <si>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</si>
  <si>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</si>
  <si>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</si>
  <si>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</si>
  <si>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</si>
  <si>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</si>
  <si>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</si>
  <si>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</si>
  <si>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</si>
  <si>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</si>
  <si>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</si>
  <si>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</si>
  <si>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</si>
  <si>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</si>
  <si>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</si>
  <si>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</si>
  <si>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</si>
  <si>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</si>
  <si>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</si>
  <si>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</si>
  <si>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</si>
  <si>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</si>
  <si>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</si>
  <si>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</si>
  <si>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</si>
  <si>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</si>
  <si>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</si>
  <si>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</si>
  <si>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</si>
  <si>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</si>
  <si>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</si>
  <si>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</si>
  <si>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</si>
  <si>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</si>
  <si>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</si>
  <si>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</si>
  <si>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</si>
  <si>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</si>
  <si>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</si>
  <si>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</si>
  <si>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</si>
  <si>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</si>
  <si>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</si>
  <si>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</si>
  <si>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</si>
  <si>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</si>
  <si>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</si>
  <si>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</si>
  <si>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</si>
  <si>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</si>
  <si>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</si>
  <si>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</si>
  <si>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</si>
  <si>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</si>
  <si>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</si>
  <si>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</si>
  <si>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</si>
  <si>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</si>
  <si>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</si>
  <si>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</si>
  <si>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</si>
  <si>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</si>
  <si>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</si>
  <si>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</si>
  <si>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</si>
  <si>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</si>
  <si>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</si>
  <si>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</si>
  <si>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</si>
  <si>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</si>
  <si>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</si>
  <si>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</si>
  <si>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</si>
  <si>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</si>
  <si>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</si>
  <si>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</si>
  <si>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</si>
  <si>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</si>
  <si>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</si>
  <si>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</si>
  <si>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</si>
  <si>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</si>
  <si>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</si>
  <si>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</si>
  <si>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</si>
  <si>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</si>
  <si>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</si>
  <si>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</si>
  <si>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</si>
  <si>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</si>
  <si>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</si>
  <si>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</si>
  <si>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</si>
  <si>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</si>
  <si>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</si>
  <si>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</si>
  <si>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</si>
  <si>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</si>
  <si>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</si>
  <si>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</si>
  <si>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</si>
  <si>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</si>
  <si>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</si>
  <si>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</si>
  <si>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</si>
  <si>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</si>
  <si>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</si>
  <si>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</si>
  <si>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</si>
  <si>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</si>
  <si>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</si>
  <si>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</si>
  <si>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</si>
  <si>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</si>
  <si>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</si>
  <si>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</si>
  <si>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</si>
  <si>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</si>
  <si>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</si>
  <si>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</si>
  <si>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</si>
  <si>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</si>
  <si>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</si>
  <si>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</si>
  <si>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</si>
  <si>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</si>
  <si>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</si>
  <si>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</si>
  <si>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</si>
  <si>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</si>
  <si>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</si>
  <si>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</si>
  <si>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</si>
  <si>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</si>
  <si>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</si>
  <si>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</si>
  <si>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</si>
  <si>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</si>
  <si>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</si>
  <si>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</si>
  <si>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</si>
  <si>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</si>
  <si>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</si>
  <si>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</si>
  <si>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</si>
  <si>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</si>
  <si>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</si>
  <si>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</si>
  <si>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</si>
  <si>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</si>
  <si>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</si>
  <si>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</si>
  <si>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</si>
  <si>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</si>
  <si>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</si>
  <si>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</si>
  <si>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</si>
  <si>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</si>
  <si>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</si>
  <si>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</si>
  <si>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</si>
  <si>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</si>
  <si>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</si>
  <si>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</si>
  <si>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</si>
  <si>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</si>
  <si>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</si>
  <si>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</si>
  <si>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</si>
  <si>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</si>
  <si>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</si>
  <si>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</si>
  <si>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</si>
  <si>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</si>
  <si>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</si>
  <si>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</si>
  <si>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</si>
  <si>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</si>
  <si>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</si>
  <si>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</si>
  <si>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</si>
  <si>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</si>
  <si>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</si>
  <si>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</si>
  <si>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</si>
  <si>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</si>
  <si>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</si>
  <si>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</si>
  <si>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</si>
  <si>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</si>
  <si>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</si>
  <si>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</si>
  <si>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</si>
  <si>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</si>
  <si>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</si>
  <si>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</si>
  <si>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</si>
  <si>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</si>
  <si>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</si>
  <si>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</si>
  <si>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</si>
  <si>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</si>
  <si>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</si>
  <si>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</si>
  <si>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</si>
  <si>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</si>
  <si>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</si>
  <si>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</si>
  <si>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</si>
  <si>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</si>
  <si>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</si>
  <si>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</si>
  <si>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</si>
  <si>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</si>
  <si>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</si>
  <si>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</si>
  <si>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</si>
  <si>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</si>
  <si>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</si>
  <si>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</si>
  <si>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</si>
  <si>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</si>
  <si>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</si>
  <si>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</si>
  <si>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</si>
  <si>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</si>
  <si>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</si>
  <si>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</si>
  <si>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</si>
  <si>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</si>
  <si>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</si>
  <si>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</si>
  <si>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</si>
  <si>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</si>
  <si>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</si>
  <si>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</si>
  <si>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</si>
  <si>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</si>
  <si>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</si>
  <si>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</si>
  <si>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</si>
  <si>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</si>
  <si>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</si>
  <si>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</si>
  <si>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</si>
  <si>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</si>
  <si>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</si>
  <si>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</si>
  <si>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</si>
  <si>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</si>
  <si>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</si>
  <si>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</si>
  <si>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</si>
  <si>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</si>
  <si>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</si>
  <si>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</si>
  <si>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</si>
  <si>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</si>
  <si>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</si>
  <si>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</si>
  <si>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</si>
  <si>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</si>
  <si>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</si>
  <si>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</si>
  <si>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</si>
  <si>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</si>
  <si>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</si>
  <si>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</si>
  <si>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</si>
  <si>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</si>
  <si>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</si>
  <si>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</si>
  <si>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</si>
  <si>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</si>
  <si>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</si>
  <si>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</si>
  <si>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</si>
  <si>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</si>
  <si>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</si>
  <si>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</si>
  <si>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</si>
  <si>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</si>
  <si>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</si>
  <si>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</si>
  <si>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</si>
  <si>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</si>
  <si>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</si>
  <si>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</si>
  <si>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</si>
  <si>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</si>
  <si>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</si>
  <si>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</si>
  <si>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</si>
  <si>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</si>
  <si>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</si>
  <si>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</si>
  <si>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</si>
  <si>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</si>
  <si>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</si>
  <si>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</si>
  <si>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</si>
  <si>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</si>
  <si>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</si>
  <si>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</si>
  <si>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</si>
  <si>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</si>
  <si>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</si>
  <si>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</si>
  <si>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</si>
  <si>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</si>
  <si>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</si>
  <si>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</si>
  <si>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</si>
  <si>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</si>
  <si>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</si>
  <si>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</si>
  <si>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</si>
  <si>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</si>
  <si>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</si>
  <si>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</si>
  <si>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</si>
  <si>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</si>
  <si>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</si>
  <si>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</si>
  <si>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</si>
  <si>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</si>
  <si>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</si>
  <si>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</si>
  <si>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</si>
  <si>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</si>
  <si>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</si>
  <si>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</si>
  <si>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</si>
  <si>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</si>
  <si>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</si>
  <si>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</si>
  <si>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</si>
  <si>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</si>
  <si>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</si>
  <si>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</si>
  <si>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</si>
  <si>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</si>
  <si>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</si>
  <si>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</si>
  <si>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</si>
  <si>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</si>
  <si>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</si>
  <si>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</si>
  <si>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</si>
  <si>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</si>
  <si>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</si>
  <si>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</si>
  <si>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</si>
  <si>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</si>
  <si>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</si>
  <si>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</si>
  <si>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</si>
  <si>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</si>
  <si>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</si>
  <si>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</si>
  <si>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</si>
  <si>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</si>
  <si>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</si>
  <si>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</si>
  <si>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</si>
  <si>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</si>
  <si>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</si>
  <si>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</si>
  <si>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</si>
  <si>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</si>
  <si>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</si>
  <si>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</si>
  <si>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</si>
  <si>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</si>
  <si>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</si>
  <si>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</si>
  <si>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</si>
  <si>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</si>
  <si>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</si>
  <si>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</si>
  <si>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</si>
  <si>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</si>
  <si>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</si>
  <si>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</si>
  <si>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</si>
  <si>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</si>
  <si>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</si>
  <si>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</si>
  <si>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</si>
  <si>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</si>
  <si>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</si>
  <si>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</si>
  <si>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</si>
  <si>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</si>
  <si>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</si>
  <si>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</si>
  <si>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</si>
  <si>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</si>
  <si>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</si>
  <si>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</si>
  <si>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</si>
  <si>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</si>
  <si>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</si>
  <si>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</si>
  <si>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</si>
  <si>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</si>
  <si>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</si>
  <si>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</si>
  <si>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</si>
  <si>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</si>
  <si>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</si>
  <si>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</si>
  <si>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</si>
  <si>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</si>
  <si>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</si>
  <si>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</si>
  <si>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</si>
  <si>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</si>
  <si>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</si>
  <si>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</si>
  <si>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</si>
  <si>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</si>
  <si>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</si>
  <si>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</si>
  <si>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</si>
  <si>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</si>
  <si>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</si>
  <si>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</si>
  <si>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</si>
  <si>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</si>
  <si>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</si>
  <si>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</si>
  <si>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</si>
  <si>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</si>
  <si>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</si>
  <si>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</si>
  <si>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</si>
  <si>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</si>
  <si>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</si>
  <si>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</si>
  <si>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</si>
  <si>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</si>
  <si>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</si>
  <si>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</si>
  <si>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</si>
  <si>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</si>
  <si>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</si>
  <si>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</si>
  <si>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</si>
  <si>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</si>
  <si>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</si>
  <si>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</si>
  <si>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</si>
  <si>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</si>
  <si>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</si>
  <si>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</si>
  <si>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</si>
  <si>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</si>
  <si>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</si>
  <si>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</si>
  <si>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</si>
  <si>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</si>
  <si>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</si>
  <si>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</si>
  <si>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</si>
  <si>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</si>
  <si>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</si>
  <si>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</si>
  <si>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</si>
  <si>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</si>
  <si>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</si>
  <si>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</si>
  <si>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</si>
  <si>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</si>
  <si>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</si>
  <si>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</si>
  <si>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</si>
  <si>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</si>
  <si>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</si>
  <si>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</si>
  <si>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</si>
  <si>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</si>
  <si>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</si>
  <si>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</si>
  <si>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</si>
  <si>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</si>
  <si>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</si>
  <si>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</si>
  <si>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</si>
  <si>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</si>
  <si>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</si>
  <si>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</si>
  <si>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</si>
  <si>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</si>
  <si>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</si>
  <si>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</si>
  <si>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</si>
  <si>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</si>
  <si>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</si>
  <si>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</si>
  <si>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</si>
  <si>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</si>
  <si>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</si>
  <si>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</si>
  <si>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</si>
  <si>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</si>
  <si>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</si>
  <si>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</si>
  <si>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</si>
  <si>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</si>
  <si>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</si>
  <si>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</si>
  <si>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</si>
  <si>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</si>
  <si>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</si>
  <si>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</si>
  <si>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</si>
  <si>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</si>
  <si>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</si>
  <si>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</si>
  <si>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</si>
  <si>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</si>
  <si>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</si>
  <si>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</si>
  <si>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</si>
  <si>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</si>
  <si>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</si>
  <si>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</si>
  <si>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</si>
  <si>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</si>
  <si>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</si>
  <si>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</si>
  <si>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</si>
  <si>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</si>
  <si>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</si>
  <si>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</si>
  <si>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</si>
  <si>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</si>
  <si>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</si>
  <si>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</si>
  <si>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</si>
  <si>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</si>
  <si>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</si>
  <si>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</si>
  <si>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</si>
  <si>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</si>
  <si>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</si>
  <si>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</si>
  <si>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</si>
  <si>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</si>
  <si>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</si>
  <si>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</si>
  <si>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</si>
  <si>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</si>
  <si>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</si>
  <si>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</si>
  <si>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</si>
  <si>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</si>
  <si>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</si>
  <si>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</si>
  <si>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</si>
  <si>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</si>
  <si>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</si>
  <si>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</si>
  <si>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</si>
  <si>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</si>
  <si>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</si>
  <si>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</si>
  <si>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</si>
  <si>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</si>
  <si>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</si>
  <si>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</si>
  <si>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</si>
  <si>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</si>
  <si>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</si>
  <si>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</si>
  <si>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</si>
  <si>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</si>
  <si>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</si>
  <si>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</si>
  <si>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</si>
  <si>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</si>
  <si>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</si>
  <si>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</si>
  <si>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</si>
  <si>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</si>
  <si>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</si>
  <si>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</si>
  <si>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</si>
  <si>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</si>
  <si>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</si>
  <si>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</si>
  <si>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</si>
  <si>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</si>
  <si>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</si>
  <si>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</si>
  <si>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</si>
  <si>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</si>
  <si>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</si>
  <si>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</si>
  <si>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</si>
  <si>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</si>
  <si>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</si>
  <si>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</si>
  <si>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</si>
  <si>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</si>
  <si>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</si>
  <si>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</si>
  <si>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</si>
  <si>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</si>
  <si>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</si>
  <si>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</si>
  <si>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</si>
  <si>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</si>
  <si>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</si>
  <si>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</si>
  <si>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</si>
  <si>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</si>
  <si>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</si>
  <si>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</si>
  <si>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</si>
  <si>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</si>
  <si>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</si>
  <si>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</si>
  <si>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</si>
  <si>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</si>
  <si>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</si>
  <si>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</si>
  <si>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</si>
  <si>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</si>
  <si>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</si>
  <si>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</si>
  <si>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</si>
  <si>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</si>
  <si>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</si>
  <si>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</si>
  <si>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</si>
  <si>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</si>
  <si>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</si>
  <si>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</si>
  <si>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</si>
  <si>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</si>
  <si>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</si>
  <si>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</si>
  <si>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</si>
  <si>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</si>
  <si>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</si>
  <si>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</si>
  <si>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</si>
  <si>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</si>
  <si>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</si>
  <si>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</si>
  <si>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</si>
  <si>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</si>
  <si>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</si>
  <si>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</si>
  <si>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</si>
  <si>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</si>
  <si>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</si>
  <si>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</si>
  <si>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</si>
  <si>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</si>
  <si>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</si>
  <si>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</si>
  <si>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</si>
  <si>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</si>
  <si>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</si>
  <si>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</si>
  <si>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</si>
  <si>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</si>
  <si>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</si>
  <si>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</si>
  <si>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</si>
  <si>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</si>
  <si>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</si>
  <si>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</si>
  <si>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</si>
  <si>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</si>
  <si>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</si>
  <si>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</si>
  <si>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</si>
  <si>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</si>
  <si>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</si>
  <si>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</si>
  <si>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</si>
  <si>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</si>
  <si>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</si>
  <si>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</si>
  <si>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</si>
  <si>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</si>
  <si>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</si>
  <si>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</si>
  <si>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</si>
  <si>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</si>
  <si>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</si>
  <si>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</si>
  <si>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</si>
  <si>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</si>
  <si>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</si>
  <si>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</si>
  <si>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</si>
  <si>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</si>
  <si>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</si>
  <si>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</si>
  <si>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</si>
  <si>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</si>
  <si>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</si>
  <si>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</si>
  <si>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</si>
  <si>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</si>
  <si>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</si>
  <si>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</si>
  <si>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</si>
  <si>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</si>
  <si>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</si>
  <si>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</si>
  <si>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</si>
  <si>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</si>
  <si>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</si>
  <si>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</si>
  <si>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</si>
  <si>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</si>
  <si>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</si>
  <si>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</si>
  <si>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</si>
  <si>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</si>
  <si>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</si>
  <si>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</si>
  <si>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</si>
  <si>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</si>
  <si>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</si>
  <si>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</si>
  <si>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</si>
  <si>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</si>
  <si>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</si>
  <si>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</si>
  <si>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</si>
  <si>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</si>
  <si>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</si>
  <si>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</si>
  <si>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</si>
  <si>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</si>
  <si>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</si>
  <si>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</si>
  <si>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</si>
  <si>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</si>
  <si>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</si>
  <si>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</si>
  <si>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</si>
  <si>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</si>
  <si>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</si>
  <si>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</si>
  <si>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</si>
  <si>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</si>
  <si>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</si>
  <si>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</si>
  <si>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</si>
  <si>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</si>
  <si>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</si>
  <si>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</si>
  <si>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</si>
  <si>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</si>
  <si>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</si>
  <si>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</si>
  <si>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</si>
  <si>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</si>
  <si>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</si>
  <si>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</si>
  <si>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</si>
  <si>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</si>
  <si>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</si>
  <si>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</si>
  <si>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</si>
  <si>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</si>
  <si>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</si>
  <si>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</si>
  <si>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</si>
  <si>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</si>
  <si>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</si>
  <si>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</si>
  <si>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</si>
  <si>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</si>
  <si>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</si>
  <si>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</si>
  <si>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</si>
  <si>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</si>
  <si>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</si>
  <si>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</si>
  <si>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</si>
  <si>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</si>
  <si>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</si>
  <si>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</si>
  <si>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</si>
  <si>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</si>
  <si>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</si>
  <si>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</si>
  <si>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</si>
  <si>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</si>
  <si>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</si>
  <si>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</si>
  <si>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</si>
  <si>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</si>
  <si>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</si>
  <si>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</si>
  <si>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</si>
  <si>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</si>
  <si>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</si>
  <si>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</si>
  <si>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</si>
  <si>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</si>
  <si>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</si>
  <si>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</si>
  <si>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</si>
  <si>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</si>
  <si>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</si>
  <si>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</si>
  <si>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</si>
  <si>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</si>
  <si>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</si>
  <si>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</si>
  <si>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</si>
  <si>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</si>
  <si>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</si>
  <si>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</si>
  <si>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</si>
  <si>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</si>
  <si>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</si>
  <si>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</si>
  <si>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</si>
  <si>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</si>
  <si>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</si>
  <si>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</si>
  <si>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</si>
  <si>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</si>
  <si>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</si>
  <si>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</si>
  <si>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</si>
  <si>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</si>
  <si>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</si>
  <si>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</si>
  <si>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</si>
  <si>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</si>
  <si>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</si>
  <si>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</si>
  <si>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</si>
  <si>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</si>
  <si>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</si>
  <si>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</si>
  <si>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</si>
  <si>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</si>
  <si>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</si>
  <si>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</si>
  <si>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</si>
  <si>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</si>
  <si>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</si>
  <si>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</si>
  <si>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</si>
  <si>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</si>
  <si>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</si>
  <si>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</si>
  <si>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</si>
  <si>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</si>
  <si>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</si>
  <si>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</si>
  <si>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</si>
  <si>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</si>
  <si>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</si>
  <si>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</si>
  <si>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</si>
  <si>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</si>
  <si>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</si>
  <si>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</si>
  <si>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</si>
  <si>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</si>
  <si>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</si>
  <si>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</si>
  <si>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</si>
  <si>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</si>
  <si>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</si>
  <si>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</si>
  <si>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</si>
  <si>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</si>
  <si>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</si>
  <si>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</si>
  <si>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</si>
  <si>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</si>
  <si>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</si>
  <si>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</si>
  <si>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</si>
  <si>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</si>
  <si>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</si>
  <si>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</si>
  <si>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</si>
  <si>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</si>
  <si>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</si>
  <si>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</si>
  <si>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</si>
  <si>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</si>
  <si>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</si>
  <si>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</si>
  <si>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</si>
  <si>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</si>
  <si>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</si>
  <si>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</si>
  <si>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</si>
  <si>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</si>
  <si>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</si>
  <si>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</si>
  <si>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</si>
  <si>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</si>
  <si>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</si>
  <si>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</si>
  <si>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</si>
  <si>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</si>
  <si>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</si>
  <si>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</si>
  <si>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</si>
  <si>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</si>
  <si>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</si>
  <si>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</si>
  <si>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</si>
  <si>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</si>
  <si>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</si>
  <si>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</si>
  <si>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</si>
  <si>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</si>
  <si>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</si>
  <si>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</si>
  <si>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</si>
  <si>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</si>
  <si>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</si>
  <si>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</si>
  <si>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</si>
  <si>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</si>
  <si>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</si>
  <si>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</si>
  <si>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</si>
  <si>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</si>
  <si>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</si>
  <si>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</si>
  <si>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</si>
  <si>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</si>
  <si>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</si>
  <si>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</si>
  <si>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</si>
  <si>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</si>
  <si>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</si>
  <si>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</si>
  <si>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</si>
  <si>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</si>
  <si>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</si>
  <si>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</si>
  <si>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</si>
  <si>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</si>
  <si>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</si>
  <si>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</si>
  <si>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</si>
  <si>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</si>
  <si>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</si>
  <si>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</si>
  <si>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</si>
  <si>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</si>
  <si>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</si>
  <si>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</si>
  <si>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</si>
  <si>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</si>
  <si>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</si>
  <si>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</si>
  <si>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</si>
  <si>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</si>
  <si>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</si>
  <si>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</si>
  <si>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</si>
  <si>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</si>
  <si>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</si>
  <si>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</si>
  <si>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</si>
  <si>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</si>
  <si>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</si>
  <si>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</si>
  <si>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</si>
  <si>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</si>
  <si>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</si>
  <si>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</si>
  <si>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</si>
  <si>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</si>
  <si>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</si>
  <si>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</si>
  <si>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</si>
  <si>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</si>
  <si>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</si>
  <si>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</si>
  <si>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</si>
  <si>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</si>
  <si>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</si>
  <si>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</si>
  <si>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</si>
  <si>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</si>
  <si>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</si>
  <si>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</si>
  <si>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</si>
  <si>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</si>
  <si>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</si>
  <si>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</si>
  <si>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</si>
  <si>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</si>
  <si>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</si>
  <si>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</si>
  <si>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</si>
  <si>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</si>
  <si>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</si>
  <si>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</si>
  <si>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</si>
  <si>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</si>
  <si>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</si>
  <si>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</si>
  <si>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</si>
  <si>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</si>
  <si>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</si>
  <si>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</si>
  <si>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</si>
  <si>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</si>
  <si>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</si>
  <si>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</si>
  <si>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</si>
  <si>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</si>
  <si>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</si>
  <si>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</si>
  <si>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</si>
  <si>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</si>
  <si>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</si>
  <si>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</si>
  <si>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</si>
  <si>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</si>
  <si>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</si>
  <si>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</si>
  <si>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</si>
  <si>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</si>
  <si>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</si>
  <si>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</si>
  <si>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</si>
  <si>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</si>
  <si>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</si>
  <si>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</si>
  <si>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</si>
  <si>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</si>
  <si>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</si>
  <si>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</si>
  <si>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</si>
  <si>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</si>
  <si>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</si>
  <si>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</si>
  <si>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</si>
  <si>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</si>
  <si>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</si>
  <si>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</si>
  <si>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</si>
  <si>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</si>
  <si>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</si>
  <si>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</si>
  <si>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</si>
  <si>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</si>
  <si>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</si>
  <si>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</si>
  <si>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</si>
  <si>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</si>
  <si>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</si>
  <si>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</si>
  <si>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</si>
  <si>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</si>
  <si>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</si>
  <si>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</si>
  <si>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</si>
  <si>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</si>
  <si>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</si>
  <si>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</si>
  <si>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</si>
  <si>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</si>
  <si>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</si>
  <si>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</si>
  <si>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</si>
  <si>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</si>
  <si>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</si>
  <si>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</si>
  <si>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</si>
  <si>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</si>
  <si>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</si>
  <si>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</si>
  <si>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</si>
  <si>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</si>
  <si>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</si>
  <si>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</si>
  <si>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</si>
  <si>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</si>
  <si>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</si>
  <si>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</si>
  <si>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</si>
  <si>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</si>
  <si>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</si>
  <si>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</si>
  <si>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</si>
  <si>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</si>
  <si>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</si>
  <si>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</si>
  <si>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</si>
  <si>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</si>
  <si>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</si>
  <si>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</si>
  <si>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</si>
  <si>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</si>
  <si>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</si>
  <si>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</si>
  <si>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</si>
  <si>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</si>
  <si>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</si>
  <si>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</si>
  <si>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</si>
  <si>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</si>
  <si>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</si>
  <si>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</si>
  <si>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</si>
  <si>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</si>
  <si>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</si>
  <si>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</si>
  <si>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</si>
  <si>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</si>
  <si>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</si>
  <si>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</si>
  <si>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</si>
  <si>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</si>
  <si>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</si>
  <si>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</si>
  <si>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</si>
  <si>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</si>
  <si>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</si>
  <si>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</si>
  <si>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</si>
  <si>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</si>
  <si>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</si>
  <si>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</si>
  <si>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</si>
  <si>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</si>
  <si>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</si>
  <si>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</si>
  <si>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</si>
  <si>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</si>
  <si>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</si>
  <si>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</si>
  <si>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</si>
  <si>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</si>
  <si>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</si>
  <si>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</si>
  <si>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</si>
  <si>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</si>
  <si>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</si>
  <si>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</si>
  <si>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</si>
  <si>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</si>
  <si>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</si>
  <si>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</si>
  <si>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</si>
  <si>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</si>
  <si>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</si>
  <si>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</si>
  <si>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</si>
  <si>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</si>
  <si>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</si>
  <si>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</si>
  <si>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</si>
  <si>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</si>
  <si>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</si>
  <si>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</si>
  <si>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</si>
  <si>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</si>
  <si>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</si>
  <si>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</si>
  <si>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</si>
  <si>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</si>
  <si>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</si>
  <si>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</si>
  <si>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</si>
  <si>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</si>
  <si>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</si>
  <si>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</si>
  <si>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</si>
  <si>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</si>
  <si>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</si>
  <si>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</si>
  <si>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</si>
  <si>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</si>
  <si>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</si>
  <si>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</si>
  <si>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</si>
  <si>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</si>
  <si>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</si>
  <si>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</si>
  <si>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</si>
  <si>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</si>
  <si>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</si>
  <si>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</si>
  <si>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</si>
  <si>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</si>
  <si>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</si>
  <si>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</si>
  <si>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</si>
  <si>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</si>
  <si>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</si>
  <si>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</si>
  <si>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</si>
  <si>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</si>
  <si>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</si>
  <si>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</si>
  <si>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</si>
  <si>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</si>
  <si>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</si>
  <si>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</si>
  <si>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</si>
  <si>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</si>
  <si>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</si>
  <si>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</si>
  <si>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</si>
  <si>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</si>
  <si>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</si>
  <si>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</si>
  <si>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</si>
  <si>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</si>
  <si>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</si>
  <si>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</si>
  <si>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</si>
  <si>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</si>
  <si>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</si>
  <si>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</si>
  <si>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</si>
  <si>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</si>
  <si>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</si>
  <si>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</si>
  <si>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</si>
  <si>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</si>
  <si>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</si>
  <si>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</si>
  <si>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</si>
  <si>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</si>
  <si>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</si>
  <si>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</si>
  <si>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</si>
  <si>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</si>
  <si>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</si>
  <si>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</si>
  <si>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</si>
  <si>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</si>
  <si>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</si>
  <si>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</si>
  <si>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</si>
  <si>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</si>
  <si>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</si>
  <si>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</si>
  <si>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</si>
  <si>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</si>
  <si>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</si>
  <si>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</si>
  <si>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</si>
  <si>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</si>
  <si>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</si>
  <si>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</si>
  <si>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</si>
  <si>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</si>
  <si>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</si>
  <si>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</si>
  <si>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</si>
  <si>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</si>
  <si>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</si>
  <si>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</si>
  <si>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</si>
  <si>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</si>
  <si>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</si>
  <si>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</si>
  <si>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</si>
  <si>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</si>
  <si>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</si>
  <si>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</si>
  <si>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</si>
  <si>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</si>
  <si>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</si>
  <si>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</si>
  <si>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</si>
  <si>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</si>
  <si>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</si>
  <si>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</si>
  <si>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</si>
  <si>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</si>
  <si>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</si>
  <si>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</si>
  <si>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</si>
  <si>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</si>
  <si>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</si>
  <si>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</si>
  <si>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</si>
  <si>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</si>
  <si>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</si>
  <si>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</si>
  <si>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</si>
  <si>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</si>
  <si>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</si>
  <si>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</si>
  <si>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</si>
  <si>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</si>
  <si>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</si>
  <si>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</si>
  <si>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</si>
  <si>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</si>
  <si>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</si>
  <si>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</si>
  <si>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</si>
  <si>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</si>
  <si>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</si>
  <si>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</si>
  <si>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</si>
  <si>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</si>
  <si>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</si>
  <si>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</si>
  <si>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</si>
  <si>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</si>
  <si>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</si>
  <si>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</si>
  <si>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</si>
  <si>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</si>
  <si>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</si>
  <si>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</si>
  <si>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</si>
  <si>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</si>
  <si>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</si>
  <si>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</si>
  <si>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</si>
  <si>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</si>
  <si>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</si>
  <si>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</si>
  <si>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</si>
  <si>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</si>
  <si>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</si>
  <si>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</si>
  <si>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</si>
  <si>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</si>
  <si>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</si>
  <si>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</si>
  <si>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</si>
  <si>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</si>
  <si>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</si>
  <si>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</si>
  <si>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</si>
  <si>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</si>
  <si>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</si>
  <si>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</si>
  <si>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</si>
  <si>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</si>
  <si>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</si>
  <si>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</si>
  <si>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</si>
  <si>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</si>
  <si>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</si>
  <si>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</si>
  <si>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</si>
  <si>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</si>
  <si>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</si>
  <si>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</si>
  <si>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</si>
  <si>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</si>
  <si>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</si>
  <si>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</si>
  <si>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</si>
  <si>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</si>
  <si>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</si>
  <si>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</si>
  <si>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</si>
  <si>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</si>
  <si>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</si>
  <si>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</si>
  <si>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</si>
  <si>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</si>
  <si>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</si>
  <si>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</si>
  <si>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</si>
  <si>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</si>
  <si>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</si>
  <si>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</si>
  <si>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</si>
  <si>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</si>
  <si>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</si>
  <si>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</si>
  <si>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</si>
  <si>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</si>
  <si>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</si>
  <si>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</si>
  <si>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</si>
  <si>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</si>
  <si>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</si>
  <si>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</si>
  <si>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</si>
  <si>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</si>
  <si>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</si>
  <si>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</si>
  <si>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</si>
  <si>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</si>
  <si>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</si>
  <si>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</si>
  <si>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</si>
  <si>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</si>
  <si>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</si>
  <si>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</si>
  <si>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</si>
  <si>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</si>
  <si>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</si>
  <si>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</si>
  <si>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</si>
  <si>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</si>
  <si>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</si>
  <si>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</si>
  <si>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</si>
  <si>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</si>
  <si>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</si>
  <si>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</si>
  <si>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</si>
  <si>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</si>
  <si>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</si>
  <si>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</si>
  <si>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</si>
  <si>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</si>
  <si>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</si>
  <si>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</si>
  <si>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</si>
  <si>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</si>
  <si>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</si>
  <si>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</si>
  <si>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</si>
  <si>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</si>
  <si>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</si>
  <si>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</si>
  <si>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</si>
  <si>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</si>
  <si>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</si>
  <si>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</si>
  <si>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</si>
  <si>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</si>
  <si>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</si>
  <si>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</si>
  <si>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</si>
  <si>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</si>
  <si>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</si>
  <si>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</si>
  <si>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</si>
  <si>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</si>
  <si>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</si>
  <si>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</si>
  <si>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</si>
  <si>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</si>
  <si>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</si>
  <si>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</si>
  <si>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</si>
  <si>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</si>
  <si>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</si>
  <si>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</si>
  <si>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</si>
  <si>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</si>
  <si>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</si>
  <si>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</si>
  <si>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</si>
  <si>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</si>
  <si>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</si>
  <si>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</si>
  <si>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</si>
  <si>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</si>
  <si>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</si>
  <si>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</si>
  <si>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</si>
  <si>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</si>
  <si>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</si>
  <si>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</si>
  <si>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</si>
  <si>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</si>
  <si>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</si>
  <si>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</si>
  <si>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</si>
  <si>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</si>
  <si>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</si>
  <si>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</si>
  <si>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</si>
  <si>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</si>
  <si>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</si>
  <si>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</si>
  <si>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</si>
  <si>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</si>
  <si>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</si>
  <si>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</si>
  <si>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</si>
  <si>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</si>
  <si>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</si>
  <si>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</si>
  <si>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</si>
  <si>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</si>
  <si>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</si>
  <si>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</si>
  <si>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</si>
  <si>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</si>
  <si>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</si>
  <si>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</si>
  <si>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</si>
  <si>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</si>
  <si>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</si>
  <si>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</si>
  <si>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</si>
  <si>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</si>
  <si>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</si>
  <si>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</si>
  <si>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</si>
  <si>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</si>
  <si>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</si>
  <si>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</si>
  <si>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</si>
  <si>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</si>
  <si>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</si>
  <si>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</si>
  <si>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</si>
  <si>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</si>
  <si>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</si>
  <si>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</si>
  <si>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</si>
  <si>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</si>
  <si>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</si>
  <si>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</si>
  <si>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</si>
  <si>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</si>
  <si>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</si>
  <si>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</si>
  <si>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</si>
  <si>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</si>
  <si>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</si>
  <si>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</si>
  <si>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</si>
  <si>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</si>
  <si>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</si>
  <si>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</si>
  <si>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</si>
  <si>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</si>
  <si>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</si>
  <si>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</si>
  <si>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</si>
  <si>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</si>
  <si>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</si>
  <si>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</si>
  <si>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</si>
  <si>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</si>
  <si>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</si>
  <si>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</si>
  <si>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</si>
  <si>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</si>
  <si>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</si>
  <si>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</si>
  <si>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</si>
  <si>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</si>
  <si>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</si>
  <si>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</si>
  <si>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</si>
  <si>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</si>
  <si>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</si>
  <si>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</si>
  <si>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</si>
  <si>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</si>
  <si>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</si>
  <si>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</si>
  <si>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</si>
  <si>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</si>
  <si>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</si>
  <si>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</si>
  <si>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</si>
  <si>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</si>
  <si>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</si>
  <si>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</si>
  <si>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</si>
  <si>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</si>
  <si>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</si>
  <si>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</si>
  <si>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</si>
  <si>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</si>
  <si>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</si>
  <si>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</si>
  <si>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</si>
  <si>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</si>
  <si>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</si>
  <si>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</si>
  <si>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</si>
  <si>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</si>
  <si>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</si>
  <si>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</si>
  <si>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</si>
  <si>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</si>
  <si>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</si>
  <si>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</si>
  <si>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</si>
  <si>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</si>
  <si>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</si>
  <si>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</si>
  <si>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</si>
  <si>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</si>
  <si>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</si>
  <si>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</si>
  <si>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</si>
  <si>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</si>
  <si>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</si>
  <si>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</si>
  <si>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</si>
  <si>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</si>
  <si>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</si>
  <si>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</si>
  <si>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</si>
  <si>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</si>
  <si>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</si>
  <si>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</si>
  <si>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</si>
  <si>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</si>
  <si>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</si>
  <si>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</si>
  <si>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</si>
  <si>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</si>
  <si>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</si>
  <si>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</si>
  <si>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</si>
  <si>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</si>
  <si>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</si>
  <si>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</si>
  <si>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</si>
  <si>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</si>
  <si>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</si>
  <si>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</si>
  <si>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</si>
  <si>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</si>
  <si>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</si>
  <si>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</si>
  <si>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</si>
  <si>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</si>
  <si>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</si>
  <si>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</si>
  <si>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</si>
  <si>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</si>
  <si>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</si>
  <si>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</si>
  <si>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</si>
  <si>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</si>
  <si>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</si>
  <si>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</si>
  <si>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</si>
  <si>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</si>
  <si>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</si>
  <si>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</si>
  <si>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</si>
  <si>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</si>
  <si>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</si>
  <si>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</si>
  <si>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</si>
  <si>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</si>
  <si>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</si>
  <si>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</si>
  <si>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</si>
  <si>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</si>
  <si>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</si>
  <si>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</si>
  <si>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</si>
  <si>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</si>
  <si>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</si>
  <si>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</si>
  <si>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</si>
  <si>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</si>
  <si>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</si>
  <si>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</si>
  <si>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</si>
  <si>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</si>
  <si>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</si>
  <si>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</si>
  <si>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</si>
  <si>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</si>
  <si>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</si>
  <si>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</si>
  <si>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</si>
  <si>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</si>
  <si>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</si>
  <si>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</si>
  <si>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</si>
  <si>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</si>
  <si>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</si>
  <si>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</si>
  <si>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</si>
  <si>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</si>
  <si>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</si>
  <si>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</si>
  <si>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</si>
  <si>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</si>
  <si>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</si>
  <si>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</si>
  <si>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</si>
  <si>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</si>
  <si>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</si>
  <si>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</si>
  <si>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</si>
  <si>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</si>
  <si>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</si>
  <si>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</si>
  <si>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</si>
  <si>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</si>
  <si>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</si>
  <si>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</si>
  <si>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</si>
  <si>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</si>
  <si>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</si>
  <si>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</si>
  <si>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</si>
  <si>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</si>
  <si>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</si>
  <si>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</si>
  <si>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</si>
  <si>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</si>
  <si>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</si>
  <si>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</si>
  <si>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</si>
  <si>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</si>
  <si>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</si>
  <si>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</si>
  <si>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</si>
  <si>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</si>
  <si>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</si>
  <si>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</si>
  <si>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</si>
  <si>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</si>
  <si>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</si>
  <si>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</si>
  <si>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</si>
  <si>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</si>
  <si>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</si>
  <si>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</si>
  <si>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</si>
  <si>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</si>
  <si>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</si>
  <si>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</si>
  <si>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</si>
  <si>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</si>
  <si>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</si>
  <si>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</si>
  <si>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</si>
  <si>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</si>
  <si>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</si>
  <si>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</si>
  <si>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</si>
  <si>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</si>
  <si>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</si>
  <si>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</si>
  <si>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</si>
  <si>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</si>
  <si>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</si>
  <si>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</si>
  <si>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</si>
  <si>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</si>
  <si>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</si>
  <si>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</si>
  <si>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</si>
  <si>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</si>
  <si>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</si>
  <si>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</si>
  <si>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</si>
  <si>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</si>
  <si>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</si>
  <si>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</si>
  <si>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</si>
  <si>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</si>
  <si>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</si>
  <si>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</si>
  <si>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</si>
  <si>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</si>
  <si>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</si>
  <si>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</si>
  <si>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</si>
  <si>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</si>
  <si>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</si>
  <si>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</si>
  <si>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</si>
  <si>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</si>
  <si>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</si>
  <si>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</si>
  <si>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</si>
  <si>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</si>
  <si>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</si>
  <si>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</si>
  <si>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</si>
  <si>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</si>
  <si>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</si>
  <si>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</si>
  <si>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</si>
  <si>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</si>
  <si>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</si>
  <si>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</si>
  <si>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</si>
  <si>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</si>
  <si>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</si>
  <si>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</si>
  <si>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</si>
  <si>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</si>
  <si>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</si>
  <si>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</si>
  <si>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</si>
  <si>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</si>
  <si>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</si>
  <si>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</si>
  <si>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</si>
  <si>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</si>
  <si>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</si>
  <si>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</si>
  <si>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</si>
  <si>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</si>
  <si>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</si>
  <si>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</si>
  <si>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</si>
  <si>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</si>
  <si>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</si>
  <si>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</si>
  <si>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</si>
  <si>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</si>
  <si>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</si>
  <si>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</si>
  <si>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</si>
  <si>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</si>
  <si>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</si>
  <si>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</si>
  <si>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</si>
  <si>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</si>
  <si>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</si>
  <si>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</si>
  <si>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</si>
  <si>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</si>
  <si>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</si>
  <si>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</si>
  <si>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</si>
  <si>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</si>
  <si>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</si>
  <si>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</si>
  <si>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</si>
  <si>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</si>
  <si>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</si>
  <si>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</si>
  <si>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</si>
  <si>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</si>
  <si>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</si>
  <si>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</si>
  <si>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</si>
  <si>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</si>
  <si>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</si>
  <si>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</si>
  <si>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</si>
  <si>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</si>
  <si>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</si>
  <si>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</si>
  <si>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</si>
  <si>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</si>
  <si>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</si>
  <si>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</si>
  <si>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</si>
  <si>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</si>
  <si>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</si>
  <si>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</si>
  <si>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</si>
  <si>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</si>
  <si>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</si>
  <si>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</si>
  <si>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</si>
  <si>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</si>
  <si>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</si>
  <si>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</si>
  <si>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</si>
  <si>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</si>
  <si>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</si>
  <si>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</si>
  <si>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</si>
  <si>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</si>
  <si>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</si>
  <si>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</si>
  <si>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</si>
  <si>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</si>
  <si>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</si>
  <si>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</si>
  <si>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</si>
  <si>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</si>
  <si>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</si>
  <si>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</si>
  <si>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</si>
  <si>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</si>
  <si>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</si>
  <si>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</si>
  <si>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</si>
  <si>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</si>
  <si>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</si>
  <si>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</si>
  <si>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</si>
  <si>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</si>
  <si>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</si>
  <si>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</si>
  <si>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</si>
  <si>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</si>
  <si>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</si>
  <si>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</si>
  <si>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</si>
  <si>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</si>
  <si>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</si>
  <si>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</si>
  <si>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</si>
  <si>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</si>
  <si>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</si>
  <si>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</si>
  <si>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</si>
  <si>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</si>
  <si>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</si>
  <si>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</si>
  <si>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</si>
  <si>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</si>
  <si>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</si>
  <si>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</si>
  <si>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</si>
  <si>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</si>
  <si>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</si>
  <si>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</si>
  <si>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</si>
  <si>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</si>
  <si>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</si>
  <si>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</si>
  <si>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</si>
  <si>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</si>
  <si>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</si>
  <si>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</si>
  <si>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</si>
  <si>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</si>
  <si>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</si>
  <si>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</si>
  <si>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</si>
  <si>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</si>
  <si>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</si>
  <si>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</si>
  <si>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</si>
  <si>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</si>
  <si>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</si>
  <si>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</si>
  <si>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</si>
  <si>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</si>
  <si>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</si>
  <si>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</si>
  <si>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</si>
  <si>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</si>
  <si>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</si>
  <si>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</si>
  <si>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</si>
  <si>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</si>
  <si>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</si>
  <si>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</si>
  <si>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</si>
  <si>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</si>
  <si>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</si>
  <si>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</si>
  <si>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</si>
  <si>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</si>
  <si>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</si>
  <si>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</si>
  <si>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</si>
  <si>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</si>
  <si>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</si>
  <si>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</si>
  <si>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</si>
  <si>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</si>
  <si>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</si>
  <si>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</si>
  <si>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</si>
  <si>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</si>
  <si>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</si>
  <si>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</si>
  <si>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</si>
  <si>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</si>
  <si>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</si>
  <si>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</si>
  <si>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</si>
  <si>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</si>
  <si>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</si>
  <si>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</si>
  <si>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</si>
  <si>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</si>
  <si>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</si>
  <si>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</si>
  <si>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</si>
  <si>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</si>
  <si>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</si>
  <si>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</si>
  <si>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</si>
  <si>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</si>
  <si>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</si>
  <si>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</si>
  <si>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</si>
  <si>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</si>
  <si>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</si>
  <si>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</si>
  <si>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</si>
  <si>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</si>
  <si>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</si>
  <si>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</si>
  <si>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</si>
  <si>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</si>
  <si>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</si>
  <si>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</si>
  <si>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</si>
  <si>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</si>
  <si>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</si>
  <si>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</si>
  <si>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</si>
  <si>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</si>
  <si>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</si>
  <si>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</si>
  <si>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</si>
  <si>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</si>
  <si>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</si>
  <si>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</si>
  <si>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</si>
  <si>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</si>
  <si>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</si>
  <si>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</si>
  <si>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</si>
  <si>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</si>
  <si>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</si>
  <si>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</si>
  <si>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</si>
  <si>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</si>
  <si>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</si>
  <si>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</si>
  <si>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</si>
  <si>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</si>
  <si>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</si>
  <si>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</si>
  <si>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</si>
  <si>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</si>
  <si>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</si>
  <si>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</si>
  <si>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</si>
  <si>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</si>
  <si>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</si>
  <si>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</si>
  <si>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</si>
  <si>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</si>
  <si>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</si>
  <si>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</si>
  <si>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</si>
  <si>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</si>
  <si>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</si>
  <si>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</si>
  <si>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</si>
  <si>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</si>
  <si>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</si>
  <si>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</si>
  <si>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</si>
  <si>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</si>
  <si>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</si>
  <si>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</si>
  <si>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</si>
  <si>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</si>
  <si>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</si>
  <si>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</si>
  <si>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</si>
  <si>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</si>
  <si>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</si>
  <si>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</si>
  <si>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</si>
  <si>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</si>
  <si>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</si>
  <si>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</si>
  <si>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</si>
  <si>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</si>
  <si>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</si>
  <si>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</si>
  <si>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</si>
  <si>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</si>
  <si>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</si>
  <si>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</si>
  <si>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</si>
  <si>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</si>
  <si>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</si>
  <si>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</si>
  <si>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</si>
  <si>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</si>
  <si>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</si>
  <si>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</si>
  <si>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</si>
  <si>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</si>
  <si>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</si>
  <si>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</si>
  <si>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</si>
  <si>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</si>
  <si>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</si>
  <si>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</si>
  <si>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</si>
  <si>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</si>
  <si>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</si>
  <si>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</si>
  <si>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</si>
  <si>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</si>
  <si>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</si>
  <si>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</si>
  <si>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</si>
  <si>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</si>
  <si>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</si>
  <si>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</si>
  <si>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</si>
  <si>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</si>
  <si>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</si>
  <si>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</si>
  <si>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</si>
  <si>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</si>
  <si>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</si>
  <si>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</si>
  <si>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</si>
  <si>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</si>
  <si>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</si>
  <si>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</si>
  <si>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</si>
  <si>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</si>
  <si>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</si>
  <si>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</si>
  <si>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</si>
  <si>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</si>
  <si>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</si>
  <si>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</si>
  <si>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</si>
  <si>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</si>
  <si>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</si>
  <si>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</si>
  <si>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</si>
  <si>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</si>
  <si>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</si>
  <si>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</si>
  <si>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</si>
  <si>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</si>
  <si>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</si>
  <si>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</si>
  <si>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</si>
  <si>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</si>
  <si>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</si>
  <si>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</si>
  <si>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</si>
  <si>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</si>
  <si>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</si>
  <si>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</si>
  <si>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</si>
  <si>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</si>
  <si>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</si>
  <si>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</si>
  <si>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</si>
  <si>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</si>
  <si>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</si>
  <si>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</si>
  <si>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</si>
  <si>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</si>
  <si>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</si>
  <si>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</si>
  <si>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</si>
  <si>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</si>
  <si>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</si>
  <si>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</si>
  <si>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</si>
  <si>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</si>
  <si>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</si>
  <si>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</si>
  <si>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</si>
  <si>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</si>
  <si>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</si>
  <si>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</si>
  <si>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</si>
  <si>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</si>
  <si>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</si>
  <si>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</si>
  <si>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</si>
  <si>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</si>
  <si>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</si>
  <si>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</si>
  <si>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</si>
  <si>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</si>
  <si>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</si>
  <si>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</si>
  <si>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</si>
  <si>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</si>
  <si>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</si>
  <si>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</si>
  <si>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</si>
  <si>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</si>
  <si>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</si>
  <si>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</si>
  <si>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</si>
  <si>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</si>
  <si>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</si>
  <si>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</si>
  <si>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</si>
  <si>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</si>
  <si>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</si>
  <si>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</si>
  <si>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</si>
  <si>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</si>
  <si>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</si>
  <si>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</si>
  <si>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</si>
  <si>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</si>
  <si>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</si>
  <si>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</si>
  <si>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</si>
  <si>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</si>
  <si>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</si>
  <si>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</si>
  <si>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</si>
  <si>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</si>
  <si>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</si>
  <si>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</si>
  <si>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</si>
  <si>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</si>
  <si>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</si>
  <si>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</si>
  <si>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</si>
  <si>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</si>
  <si>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</si>
  <si>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</si>
  <si>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</si>
  <si>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</si>
  <si>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</si>
  <si>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</si>
  <si>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</si>
  <si>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</si>
  <si>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</si>
  <si>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</si>
  <si>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</si>
  <si>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</si>
  <si>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</si>
  <si>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</si>
  <si>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</si>
  <si>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</si>
  <si>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</si>
  <si>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</si>
  <si>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</si>
  <si>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</si>
  <si>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</si>
  <si>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</si>
  <si>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</si>
  <si>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</si>
  <si>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</si>
  <si>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</si>
  <si>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</si>
  <si>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</si>
  <si>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</si>
  <si>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</si>
  <si>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</si>
  <si>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</si>
  <si>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</si>
  <si>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</si>
  <si>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</si>
  <si>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</si>
  <si>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</si>
  <si>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</si>
  <si>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</si>
  <si>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</si>
  <si>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</si>
  <si>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</si>
  <si>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</si>
  <si>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</si>
  <si>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</si>
  <si>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</si>
  <si>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</si>
  <si>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</si>
  <si>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</si>
  <si>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</si>
  <si>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</si>
  <si>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</si>
  <si>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</si>
  <si>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</si>
  <si>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</si>
  <si>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</si>
  <si>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</si>
  <si>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</si>
  <si>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</si>
  <si>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</si>
  <si>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</si>
  <si>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</si>
  <si>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</si>
  <si>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</si>
  <si>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</si>
  <si>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</si>
  <si>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</si>
  <si>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</si>
  <si>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</si>
  <si>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</si>
  <si>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</si>
  <si>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</si>
  <si>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</si>
  <si>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</si>
  <si>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</si>
  <si>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</si>
  <si>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</si>
  <si>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</si>
  <si>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</si>
  <si>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</si>
  <si>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</si>
  <si>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</si>
  <si>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</si>
  <si>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</si>
  <si>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</si>
  <si>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</si>
  <si>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</si>
  <si>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</si>
  <si>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</si>
  <si>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</si>
  <si>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</si>
  <si>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</si>
  <si>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</si>
  <si>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</si>
  <si>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</si>
  <si>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</si>
  <si>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</si>
  <si>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</si>
  <si>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</si>
  <si>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</si>
  <si>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</si>
  <si>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</si>
  <si>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</si>
  <si>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</si>
  <si>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</si>
  <si>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</si>
  <si>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</si>
  <si>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</si>
  <si>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</si>
  <si>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</si>
  <si>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</si>
  <si>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</si>
  <si>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</si>
  <si>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</si>
  <si>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</si>
  <si>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</si>
  <si>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</si>
  <si>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</si>
  <si>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</si>
  <si>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</si>
  <si>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</si>
  <si>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</si>
  <si>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</si>
  <si>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</si>
  <si>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</si>
  <si>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</si>
  <si>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</si>
  <si>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</si>
  <si>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</si>
  <si>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</si>
  <si>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</si>
  <si>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</si>
  <si>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</si>
  <si>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</si>
  <si>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</si>
  <si>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</si>
  <si>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</si>
  <si>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</si>
  <si>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</si>
  <si>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</si>
  <si>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</si>
  <si>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</si>
  <si>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</si>
  <si>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</si>
  <si>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</si>
  <si>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</si>
  <si>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</si>
  <si>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</si>
  <si>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</si>
  <si>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</si>
  <si>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</si>
  <si>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</si>
  <si>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</si>
  <si>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</si>
  <si>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</si>
  <si>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</si>
  <si>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</si>
  <si>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</si>
  <si>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</si>
  <si>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</si>
  <si>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</si>
  <si>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</si>
  <si>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</si>
  <si>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</si>
  <si>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</si>
  <si>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</si>
  <si>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</si>
  <si>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</si>
  <si>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</si>
  <si>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</si>
  <si>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</si>
  <si>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</si>
  <si>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</si>
  <si>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</si>
  <si>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</si>
  <si>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</si>
  <si>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</si>
  <si>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</si>
  <si>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</si>
  <si>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</si>
  <si>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</si>
  <si>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</si>
  <si>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</si>
  <si>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</si>
  <si>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</si>
  <si>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</si>
  <si>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</si>
  <si>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</si>
  <si>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</si>
  <si>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</si>
  <si>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</si>
  <si>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</si>
  <si>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</si>
  <si>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</si>
  <si>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</si>
  <si>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</si>
  <si>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</si>
  <si>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</si>
  <si>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</si>
  <si>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</si>
  <si>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</si>
  <si>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</si>
  <si>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</si>
  <si>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</si>
  <si>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</si>
  <si>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</si>
  <si>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</si>
  <si>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</si>
  <si>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</si>
  <si>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</si>
  <si>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</si>
  <si>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</si>
  <si>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</si>
  <si>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</si>
  <si>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</si>
  <si>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</si>
  <si>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</si>
  <si>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</si>
  <si>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</si>
  <si>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</si>
  <si>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</si>
  <si>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</si>
  <si>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</si>
  <si>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</si>
  <si>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</si>
  <si>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</si>
  <si>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</si>
  <si>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</si>
  <si>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</si>
  <si>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</si>
  <si>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</si>
  <si>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</si>
  <si>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</si>
  <si>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</si>
  <si>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</si>
  <si>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</si>
  <si>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</si>
  <si>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</si>
  <si>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</si>
  <si>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</si>
  <si>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</si>
  <si>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</si>
  <si>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</si>
  <si>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</si>
  <si>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</si>
  <si>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</si>
  <si>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</si>
  <si>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</si>
  <si>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</si>
  <si>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</si>
  <si>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</si>
  <si>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</si>
  <si>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</si>
  <si>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</si>
  <si>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</si>
  <si>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</si>
  <si>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</si>
  <si>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</si>
  <si>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</si>
  <si>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</si>
  <si>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</si>
  <si>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</si>
  <si>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</si>
  <si>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</si>
  <si>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</si>
  <si>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</si>
  <si>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</si>
  <si>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</si>
  <si>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</si>
  <si>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</si>
  <si>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</si>
  <si>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</si>
  <si>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</si>
  <si>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</si>
  <si>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</si>
  <si>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</si>
  <si>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</si>
  <si>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</si>
  <si>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</si>
  <si>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</si>
  <si>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</si>
  <si>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</si>
  <si>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</si>
  <si>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</si>
  <si>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</si>
  <si>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</si>
  <si>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</si>
  <si>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</si>
  <si>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</si>
  <si>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</si>
  <si>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</si>
  <si>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</si>
  <si>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</si>
  <si>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</si>
  <si>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</si>
  <si>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</si>
  <si>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</si>
  <si>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</si>
  <si>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</si>
  <si>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</si>
  <si>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</si>
  <si>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</si>
  <si>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</si>
  <si>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</si>
  <si>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</si>
  <si>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</si>
  <si>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</si>
  <si>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</si>
  <si>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</si>
  <si>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</si>
  <si>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</si>
  <si>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</si>
  <si>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</si>
  <si>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</si>
  <si>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</si>
  <si>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</si>
  <si>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</si>
  <si>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</si>
  <si>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</si>
  <si>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</si>
  <si>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</si>
  <si>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</si>
  <si>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</si>
  <si>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</si>
  <si>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</si>
  <si>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</si>
  <si>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</si>
  <si>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</si>
  <si>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</si>
  <si>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</si>
  <si>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</si>
  <si>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</si>
  <si>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</si>
  <si>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</si>
  <si>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</si>
  <si>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</si>
  <si>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</si>
  <si>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</si>
  <si>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</si>
  <si>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</si>
  <si>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</si>
  <si>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</si>
  <si>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</si>
  <si>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</si>
  <si>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</si>
  <si>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</si>
  <si>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</si>
  <si>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</si>
  <si>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</si>
  <si>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</si>
  <si>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</si>
  <si>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</si>
  <si>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</si>
  <si>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</si>
  <si>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</si>
  <si>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</si>
  <si>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</si>
  <si>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</si>
  <si>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</si>
  <si>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</si>
  <si>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</si>
  <si>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</si>
  <si>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</si>
  <si>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</si>
  <si>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</si>
  <si>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</si>
  <si>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</si>
  <si>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</si>
  <si>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</si>
  <si>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</si>
  <si>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</si>
  <si>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</si>
  <si>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</si>
  <si>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</si>
  <si>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</si>
  <si>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</si>
  <si>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</si>
  <si>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</si>
  <si>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</si>
  <si>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</si>
  <si>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</si>
  <si>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</si>
  <si>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</si>
  <si>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</si>
  <si>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</si>
  <si>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</si>
  <si>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</si>
  <si>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</si>
  <si>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</si>
  <si>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</si>
  <si>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</si>
  <si>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</si>
  <si>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</si>
  <si>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</si>
  <si>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</si>
  <si>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</si>
  <si>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</si>
  <si>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</si>
  <si>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</si>
  <si>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</si>
  <si>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</si>
  <si>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</si>
  <si>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</si>
  <si>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</si>
  <si>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</si>
  <si>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</si>
  <si>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</si>
  <si>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</si>
  <si>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</si>
  <si>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</si>
  <si>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</si>
  <si>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</si>
  <si>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</si>
  <si>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</si>
  <si>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</si>
  <si>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</si>
  <si>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</si>
  <si>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</si>
  <si>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</si>
  <si>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</si>
  <si>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</si>
  <si>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</si>
  <si>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</si>
  <si>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</si>
  <si>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</si>
  <si>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</si>
  <si>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</si>
  <si>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</si>
  <si>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</si>
  <si>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</si>
  <si>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</si>
  <si>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</si>
  <si>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</si>
  <si>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</si>
  <si>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</si>
  <si>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</si>
  <si>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</si>
  <si>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</si>
  <si>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</si>
  <si>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</si>
  <si>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</si>
  <si>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</si>
  <si>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</si>
  <si>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</si>
  <si>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</si>
  <si>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</si>
  <si>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</si>
  <si>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</si>
  <si>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</si>
  <si>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</si>
  <si>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</si>
  <si>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</si>
  <si>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</si>
  <si>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</si>
  <si>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</si>
  <si>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</si>
  <si>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</si>
  <si>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</si>
  <si>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</si>
  <si>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</si>
  <si>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</si>
  <si>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</si>
  <si>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</si>
  <si>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</si>
  <si>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</si>
  <si>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</si>
  <si>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</si>
  <si>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</si>
  <si>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</si>
  <si>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</si>
  <si>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</si>
  <si>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</si>
  <si>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</si>
  <si>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</si>
  <si>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</si>
  <si>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</si>
  <si>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</si>
  <si>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</si>
  <si>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</si>
  <si>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</si>
  <si>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</si>
  <si>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</si>
  <si>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</si>
  <si>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</si>
  <si>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</si>
  <si>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</si>
  <si>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</si>
  <si>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</si>
  <si>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</si>
  <si>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</si>
  <si>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</si>
  <si>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</si>
  <si>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</si>
  <si>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</si>
  <si>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</si>
  <si>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</si>
  <si>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</si>
  <si>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</si>
  <si>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</si>
  <si>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</si>
  <si>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</si>
  <si>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</si>
  <si>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</si>
  <si>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</si>
  <si>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</si>
  <si>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</si>
  <si>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</si>
  <si>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</si>
  <si>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</si>
  <si>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</si>
  <si>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</si>
  <si>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</si>
  <si>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</si>
  <si>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</si>
  <si>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</si>
  <si>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</si>
  <si>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</si>
  <si>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</si>
  <si>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</si>
  <si>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</si>
  <si>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</si>
  <si>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</si>
  <si>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</si>
  <si>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</si>
  <si>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</si>
  <si>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</si>
  <si>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</si>
  <si>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</si>
  <si>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</si>
  <si>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</si>
  <si>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</si>
  <si>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</si>
  <si>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</si>
  <si>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</si>
  <si>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</si>
  <si>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</si>
  <si>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</si>
  <si>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</si>
  <si>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</si>
  <si>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</si>
  <si>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</si>
  <si>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</si>
  <si>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</si>
  <si>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</si>
  <si>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</si>
  <si>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</si>
  <si>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</si>
  <si>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</si>
  <si>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</si>
  <si>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</si>
  <si>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</si>
  <si>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</si>
  <si>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</si>
  <si>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</si>
  <si>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</si>
  <si>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</si>
  <si>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</si>
  <si>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</si>
  <si>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</si>
  <si>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</si>
  <si>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</si>
  <si>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</si>
  <si>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</si>
  <si>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</si>
  <si>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</si>
  <si>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</si>
  <si>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</si>
  <si>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</si>
  <si>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</si>
  <si>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</si>
  <si>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</si>
  <si>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</si>
  <si>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</si>
  <si>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</si>
  <si>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</si>
  <si>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</si>
  <si>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</si>
  <si>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</si>
  <si>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</si>
  <si>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</si>
  <si>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</si>
  <si>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</si>
  <si>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</si>
  <si>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</si>
  <si>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</si>
  <si>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</si>
  <si>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</si>
  <si>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</si>
  <si>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</si>
  <si>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</si>
  <si>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</si>
  <si>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</si>
  <si>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</si>
  <si>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</si>
  <si>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</si>
  <si>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</si>
  <si>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</si>
  <si>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</si>
  <si>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</si>
  <si>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</si>
  <si>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</si>
  <si>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</si>
  <si>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</si>
  <si>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</si>
  <si>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</si>
  <si>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</si>
  <si>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</si>
  <si>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</si>
  <si>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</si>
  <si>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</si>
  <si>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</si>
  <si>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</si>
  <si>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</si>
  <si>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</si>
  <si>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</si>
  <si>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</si>
  <si>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</si>
  <si>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</si>
  <si>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</si>
  <si>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</si>
  <si>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</si>
  <si>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</si>
  <si>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</si>
  <si>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</si>
  <si>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</si>
  <si>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</si>
  <si>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</si>
  <si>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</si>
  <si>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</si>
  <si>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</si>
  <si>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</si>
  <si>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</si>
  <si>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</si>
  <si>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</si>
  <si>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</si>
  <si>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</si>
  <si>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</si>
  <si>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</si>
  <si>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</si>
  <si>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</si>
  <si>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</si>
  <si>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</si>
  <si>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</si>
  <si>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</si>
  <si>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</si>
  <si>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</si>
  <si>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</si>
  <si>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</si>
  <si>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</si>
  <si>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</si>
  <si>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</si>
  <si>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</si>
  <si>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</si>
  <si>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</si>
  <si>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</si>
  <si>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</si>
  <si>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</si>
  <si>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</si>
  <si>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</si>
  <si>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</si>
  <si>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</si>
  <si>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</si>
  <si>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</si>
  <si>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</si>
  <si>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</si>
  <si>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</si>
  <si>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</si>
  <si>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</si>
  <si>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</si>
  <si>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</si>
  <si>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</si>
  <si>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</si>
  <si>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</si>
  <si>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</si>
  <si>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</si>
  <si>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</si>
  <si>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</si>
  <si>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</si>
  <si>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</si>
  <si>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</si>
  <si>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</si>
  <si>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</si>
  <si>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</si>
  <si>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</si>
  <si>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</si>
  <si>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</si>
  <si>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</si>
  <si>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</si>
  <si>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</si>
  <si>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</si>
  <si>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</si>
  <si>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</si>
  <si>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</si>
  <si>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</si>
  <si>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</si>
  <si>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</si>
  <si>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</si>
  <si>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</si>
  <si>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</si>
  <si>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</si>
  <si>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</si>
  <si>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</si>
  <si>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</si>
  <si>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</si>
  <si>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</si>
  <si>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</si>
  <si>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</si>
  <si>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</si>
  <si>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</si>
  <si>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</si>
  <si>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</si>
  <si>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</si>
  <si>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</si>
  <si>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</si>
  <si>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</si>
  <si>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</si>
  <si>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</si>
  <si>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</si>
  <si>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</si>
  <si>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</si>
  <si>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</si>
  <si>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</si>
  <si>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</si>
  <si>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</si>
  <si>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</si>
  <si>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</si>
  <si>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</si>
  <si>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</si>
  <si>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</si>
  <si>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</si>
  <si>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</si>
  <si>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</si>
  <si>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</si>
  <si>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</si>
  <si>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</si>
  <si>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</si>
  <si>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</si>
  <si>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</si>
  <si>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</si>
  <si>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</si>
  <si>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</si>
  <si>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</si>
  <si>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</si>
  <si>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</si>
  <si>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</si>
  <si>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</si>
  <si>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</si>
  <si>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</si>
  <si>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</si>
  <si>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</si>
  <si>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</si>
  <si>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</si>
  <si>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</si>
  <si>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</si>
  <si>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</si>
  <si>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</si>
  <si>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</si>
  <si>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</si>
  <si>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</si>
  <si>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</si>
  <si>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</si>
  <si>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</si>
  <si>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</si>
  <si>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</si>
  <si>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</si>
  <si>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</si>
  <si>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</si>
  <si>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</si>
  <si>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</si>
  <si>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</si>
  <si>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</si>
  <si>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</si>
  <si>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</si>
  <si>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</si>
  <si>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</si>
  <si>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</si>
  <si>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</si>
  <si>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</si>
  <si>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</si>
  <si>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</si>
  <si>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</si>
  <si>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</si>
  <si>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</si>
  <si>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</si>
  <si>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</si>
  <si>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</si>
  <si>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</si>
  <si>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</si>
  <si>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</si>
  <si>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</si>
  <si>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</si>
  <si>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</si>
  <si>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</si>
  <si>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</si>
  <si>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</si>
  <si>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</si>
  <si>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</si>
  <si>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</si>
  <si>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</si>
  <si>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</si>
  <si>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</si>
  <si>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</si>
  <si>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</si>
  <si>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</si>
  <si>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</si>
  <si>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</si>
  <si>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</si>
  <si>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</si>
  <si>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</si>
  <si>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</si>
  <si>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</si>
  <si>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</si>
  <si>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</si>
  <si>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</si>
  <si>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</si>
  <si>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</si>
  <si>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</si>
  <si>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</si>
  <si>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</si>
  <si>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</si>
  <si>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</si>
  <si>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</si>
  <si>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</si>
  <si>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</si>
  <si>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</si>
  <si>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</si>
  <si>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</si>
  <si>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</si>
  <si>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</si>
  <si>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</si>
  <si>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</si>
  <si>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</si>
  <si>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</si>
  <si>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</si>
  <si>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</si>
  <si>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</si>
  <si>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</si>
  <si>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</si>
  <si>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</si>
  <si>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</si>
  <si>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</si>
  <si>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</si>
  <si>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</si>
  <si>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</si>
  <si>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</si>
  <si>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</si>
  <si>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</si>
  <si>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</si>
  <si>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</si>
  <si>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</si>
  <si>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</si>
  <si>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</si>
  <si>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</si>
  <si>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</si>
  <si>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</si>
  <si>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</si>
  <si>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</si>
  <si>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</si>
  <si>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</si>
  <si>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</si>
  <si>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</si>
  <si>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</si>
  <si>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</si>
  <si>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</si>
  <si>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</si>
  <si>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</si>
  <si>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</si>
  <si>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</si>
  <si>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</si>
  <si>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</si>
  <si>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</si>
  <si>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</si>
  <si>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</si>
  <si>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</si>
  <si>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</si>
  <si>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</si>
  <si>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</si>
  <si>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</si>
  <si>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</si>
  <si>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</si>
  <si>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</si>
  <si>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</si>
  <si>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</si>
  <si>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</si>
  <si>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</si>
  <si>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</si>
  <si>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</si>
  <si>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</si>
  <si>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</si>
  <si>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</si>
  <si>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</si>
  <si>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</si>
  <si>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</si>
  <si>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</si>
  <si>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</si>
  <si>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</si>
  <si>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</si>
  <si>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</si>
  <si>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</si>
  <si>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</si>
  <si>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</si>
  <si>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</si>
  <si>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</si>
  <si>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</si>
  <si>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</si>
  <si>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</si>
  <si>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</si>
  <si>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</si>
  <si>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</si>
  <si>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</si>
  <si>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</si>
  <si>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</si>
  <si>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</si>
  <si>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</si>
  <si>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</si>
  <si>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</si>
  <si>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</si>
  <si>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</si>
  <si>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</si>
  <si>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</si>
  <si>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</si>
  <si>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</si>
  <si>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</si>
  <si>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</si>
  <si>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</si>
  <si>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</si>
  <si>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</si>
  <si>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</si>
  <si>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</si>
  <si>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</si>
  <si>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</si>
  <si>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</si>
  <si>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</si>
  <si>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</si>
  <si>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</si>
  <si>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</si>
  <si>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</si>
  <si>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</si>
  <si>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</si>
  <si>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</si>
  <si>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</si>
  <si>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</si>
  <si>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</si>
  <si>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</si>
  <si>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</si>
  <si>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</si>
  <si>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</si>
  <si>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</si>
  <si>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</si>
  <si>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</si>
  <si>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</si>
  <si>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</si>
  <si>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</si>
  <si>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</si>
  <si>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</si>
  <si>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</si>
  <si>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</si>
  <si>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</si>
  <si>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</si>
  <si>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</si>
  <si>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</si>
  <si>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</si>
  <si>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</si>
  <si>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</si>
  <si>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</si>
  <si>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</si>
  <si>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</si>
  <si>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</si>
  <si>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</si>
  <si>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</si>
  <si>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</si>
  <si>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</si>
  <si>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</si>
  <si>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</si>
  <si>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</si>
  <si>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</si>
  <si>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</si>
  <si>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</si>
  <si>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</si>
  <si>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</si>
  <si>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</si>
  <si>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</si>
  <si>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</si>
  <si>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</si>
  <si>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</si>
  <si>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</si>
  <si>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</si>
  <si>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</si>
  <si>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</si>
  <si>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</si>
  <si>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</si>
  <si>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</si>
  <si>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</si>
  <si>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</si>
  <si>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</si>
  <si>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</si>
  <si>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</si>
  <si>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</si>
  <si>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</si>
  <si>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</si>
  <si>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</si>
  <si>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</si>
  <si>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</si>
  <si>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</si>
  <si>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</si>
  <si>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</si>
  <si>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</si>
  <si>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</si>
  <si>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</si>
  <si>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</si>
  <si>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</si>
  <si>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</si>
  <si>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</si>
  <si>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</si>
  <si>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</si>
  <si>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</si>
  <si>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</si>
  <si>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</si>
  <si>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</si>
  <si>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</si>
  <si>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</si>
  <si>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</si>
  <si>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</si>
  <si>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</si>
  <si>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</si>
  <si>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</si>
  <si>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</si>
  <si>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</si>
  <si>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</si>
  <si>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</si>
  <si>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</si>
  <si>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</si>
  <si>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</si>
  <si>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</si>
  <si>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</si>
  <si>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</si>
  <si>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</si>
  <si>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</si>
  <si>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</si>
  <si>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</si>
  <si>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</si>
  <si>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</si>
  <si>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</si>
  <si>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</si>
  <si>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</si>
  <si>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</si>
  <si>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</si>
  <si>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</si>
  <si>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</si>
  <si>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</si>
  <si>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</si>
  <si>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</si>
  <si>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</si>
  <si>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</si>
  <si>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</si>
  <si>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</si>
  <si>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</si>
  <si>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</si>
  <si>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</si>
  <si>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</si>
  <si>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</si>
  <si>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</si>
  <si>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</si>
  <si>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</si>
  <si>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</si>
  <si>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</si>
  <si>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</si>
  <si>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</si>
  <si>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</si>
  <si>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</si>
  <si>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</si>
  <si>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</si>
  <si>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</si>
  <si>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</si>
  <si>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</si>
  <si>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</si>
  <si>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</si>
  <si>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</si>
  <si>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</si>
  <si>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</si>
  <si>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</si>
  <si>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</si>
  <si>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</si>
  <si>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</si>
  <si>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</si>
  <si>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</si>
  <si>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</si>
  <si>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</si>
  <si>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</si>
  <si>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</si>
  <si>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</si>
  <si>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</si>
  <si>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</si>
  <si>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</si>
  <si>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</si>
  <si>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</si>
  <si>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</si>
  <si>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</si>
  <si>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</si>
  <si>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</si>
  <si>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</si>
  <si>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</si>
  <si>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</si>
  <si>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</si>
  <si>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</si>
  <si>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</si>
  <si>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</si>
  <si>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</si>
  <si>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</si>
  <si>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</si>
  <si>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</si>
  <si>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</si>
  <si>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</si>
  <si>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</si>
  <si>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</si>
  <si>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</si>
  <si>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</si>
  <si>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</si>
  <si>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</si>
  <si>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</si>
  <si>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</si>
  <si>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</si>
  <si>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</si>
  <si>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</si>
  <si>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</si>
  <si>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</si>
  <si>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</si>
  <si>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</si>
  <si>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</si>
  <si>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</si>
  <si>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</si>
  <si>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</si>
  <si>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</si>
  <si>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</si>
  <si>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</si>
  <si>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</si>
  <si>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</si>
  <si>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</si>
  <si>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</si>
  <si>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</si>
  <si>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</si>
  <si>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</si>
  <si>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</si>
  <si>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</si>
  <si>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</si>
  <si>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</si>
  <si>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</si>
  <si>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</si>
  <si>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</si>
  <si>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</si>
  <si>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</si>
  <si>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</si>
  <si>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</si>
  <si>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</si>
  <si>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</si>
  <si>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</si>
  <si>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</si>
  <si>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</si>
  <si>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</si>
  <si>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</si>
  <si>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</si>
  <si>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</si>
  <si>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</si>
  <si>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</si>
  <si>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</si>
  <si>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</si>
  <si>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</si>
  <si>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</si>
  <si>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</si>
  <si>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</si>
  <si>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</si>
  <si>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</si>
  <si>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</si>
  <si>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</si>
  <si>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</si>
  <si>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</si>
  <si>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</si>
  <si>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</si>
  <si>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</si>
  <si>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</si>
  <si>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</si>
  <si>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</si>
  <si>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</si>
  <si>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</si>
  <si>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</si>
  <si>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</si>
  <si>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</si>
  <si>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</si>
  <si>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</si>
  <si>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</si>
  <si>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</si>
  <si>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</si>
  <si>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</si>
  <si>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</si>
  <si>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</si>
  <si>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</si>
  <si>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</si>
  <si>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</si>
  <si>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</si>
  <si>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</si>
  <si>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</si>
  <si>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</si>
  <si>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</si>
  <si>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</si>
  <si>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</si>
  <si>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</si>
  <si>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</si>
  <si>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</si>
  <si>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</si>
  <si>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</si>
  <si>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</si>
  <si>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</si>
  <si>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</si>
  <si>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</si>
  <si>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</si>
  <si>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</si>
  <si>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</si>
  <si>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</si>
  <si>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</si>
  <si>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</si>
  <si>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</si>
  <si>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</si>
  <si>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</si>
  <si>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</si>
  <si>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</si>
  <si>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</si>
  <si>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</si>
  <si>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</si>
  <si>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</si>
  <si>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</si>
  <si>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</si>
  <si>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</si>
  <si>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</si>
  <si>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</si>
  <si>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</si>
  <si>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</si>
  <si>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</si>
  <si>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</si>
  <si>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</si>
  <si>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</si>
  <si>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</si>
  <si>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</si>
  <si>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</si>
  <si>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</si>
  <si>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</si>
  <si>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</si>
  <si>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</si>
  <si>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</si>
  <si>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</si>
  <si>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</si>
  <si>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</si>
  <si>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</si>
  <si>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</si>
  <si>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</si>
  <si>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</si>
  <si>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</si>
  <si>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</si>
  <si>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</si>
  <si>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</si>
  <si>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</si>
  <si>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</si>
  <si>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</si>
  <si>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</si>
  <si>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</si>
  <si>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</si>
  <si>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</si>
  <si>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</si>
  <si>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</si>
  <si>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</si>
  <si>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</si>
  <si>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</si>
  <si>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</si>
  <si>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</si>
  <si>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</si>
  <si>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</si>
  <si>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</si>
  <si>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</si>
  <si>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</si>
  <si>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</si>
  <si>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</si>
  <si>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</si>
  <si>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</si>
  <si>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</si>
  <si>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</si>
  <si>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</si>
  <si>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</si>
  <si>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</si>
  <si>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</si>
  <si>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</si>
  <si>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</si>
  <si>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</si>
  <si>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</si>
  <si>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</si>
  <si>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</si>
  <si>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</si>
  <si>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</si>
  <si>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</si>
  <si>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</si>
  <si>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</si>
  <si>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</si>
  <si>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</si>
  <si>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</si>
  <si>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</si>
  <si>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</si>
  <si>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</si>
  <si>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</si>
  <si>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</si>
  <si>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</si>
  <si>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</si>
  <si>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</si>
  <si>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</si>
  <si>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</si>
  <si>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</si>
  <si>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</si>
  <si>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</si>
  <si>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</si>
  <si>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</si>
  <si>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</si>
  <si>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</si>
  <si>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</si>
  <si>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</si>
  <si>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</si>
  <si>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</si>
  <si>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</si>
  <si>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</si>
  <si>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</si>
  <si>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</si>
  <si>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</si>
  <si>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</si>
  <si>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</si>
  <si>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</si>
  <si>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</si>
  <si>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</si>
  <si>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</si>
  <si>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</si>
  <si>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</si>
  <si>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</si>
  <si>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</si>
  <si>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</si>
  <si>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</si>
  <si>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</si>
  <si>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</si>
  <si>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</si>
  <si>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</si>
  <si>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</si>
  <si>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</si>
  <si>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</si>
  <si>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</si>
  <si>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</si>
  <si>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</si>
  <si>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</si>
  <si>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</si>
  <si>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</si>
  <si>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</si>
  <si>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</si>
  <si>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</si>
  <si>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</si>
  <si>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</si>
  <si>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</si>
  <si>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</si>
  <si>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</si>
  <si>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</si>
  <si>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</si>
  <si>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</si>
  <si>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</si>
  <si>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</si>
  <si>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</si>
  <si>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</si>
  <si>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</si>
  <si>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</si>
  <si>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</si>
  <si>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</si>
  <si>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</si>
  <si>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</si>
  <si>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</si>
  <si>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</si>
  <si>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</si>
  <si>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</si>
  <si>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</si>
  <si>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</si>
  <si>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</si>
  <si>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</si>
  <si>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</si>
  <si>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</si>
  <si>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</si>
  <si>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</si>
  <si>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</si>
  <si>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</si>
  <si>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</si>
  <si>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</si>
  <si>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</si>
  <si>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</si>
  <si>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</si>
  <si>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</si>
  <si>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</si>
  <si>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</si>
  <si>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</si>
  <si>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</si>
  <si>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</si>
  <si>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</si>
  <si>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</si>
  <si>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</si>
  <si>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</si>
  <si>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</si>
  <si>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</si>
  <si>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</si>
  <si>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</si>
  <si>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</si>
  <si>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</si>
  <si>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</si>
  <si>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</si>
  <si>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</si>
  <si>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</si>
  <si>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</si>
  <si>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</si>
  <si>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</si>
  <si>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</si>
  <si>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</si>
  <si>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</si>
  <si>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</si>
  <si>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</si>
  <si>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</si>
  <si>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</si>
  <si>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</si>
  <si>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</si>
  <si>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</si>
  <si>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</si>
  <si>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</si>
  <si>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</si>
  <si>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</si>
  <si>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</si>
  <si>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</si>
  <si>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</si>
  <si>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</si>
  <si>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</si>
  <si>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</si>
  <si>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</si>
  <si>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</si>
  <si>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</si>
  <si>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</si>
  <si>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</si>
  <si>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</si>
  <si>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</si>
  <si>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</si>
  <si>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</si>
  <si>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</si>
  <si>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</si>
  <si>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</si>
  <si>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</si>
  <si>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</si>
  <si>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</si>
  <si>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</si>
  <si>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</si>
  <si>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</si>
  <si>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</si>
  <si>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</si>
  <si>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</si>
  <si>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</si>
  <si>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</si>
  <si>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</si>
  <si>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</si>
  <si>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</si>
  <si>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</si>
  <si>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</si>
  <si>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</si>
  <si>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</si>
  <si>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</si>
  <si>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</si>
  <si>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</si>
  <si>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</si>
  <si>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</si>
  <si>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</si>
  <si>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</si>
  <si>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</si>
  <si>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</si>
  <si>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</si>
  <si>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</si>
  <si>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</si>
  <si>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</si>
  <si>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</si>
  <si>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</si>
  <si>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</si>
  <si>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</si>
  <si>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</si>
  <si>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</si>
  <si>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</si>
  <si>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</si>
  <si>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</si>
  <si>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</si>
  <si>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</si>
  <si>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</si>
  <si>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</si>
  <si>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</si>
  <si>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</si>
  <si>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</si>
  <si>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</si>
  <si>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</si>
  <si>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</si>
  <si>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</si>
  <si>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</si>
  <si>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</si>
  <si>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</si>
  <si>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</si>
  <si>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</si>
  <si>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</si>
  <si>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</si>
  <si>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</si>
  <si>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</si>
  <si>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</si>
  <si>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</si>
  <si>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</si>
  <si>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</si>
  <si>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</si>
  <si>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</si>
  <si>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</si>
  <si>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</si>
  <si>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</si>
  <si>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</si>
  <si>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</si>
  <si>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</si>
  <si>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</si>
  <si>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</si>
  <si>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</si>
  <si>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</si>
  <si>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</si>
  <si>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</si>
  <si>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</si>
  <si>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</si>
  <si>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</si>
  <si>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</si>
  <si>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</si>
  <si>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</si>
  <si>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</si>
  <si>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</si>
  <si>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</si>
  <si>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</si>
  <si>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</si>
  <si>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</si>
  <si>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</si>
  <si>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</si>
  <si>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</si>
  <si>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</si>
  <si>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</si>
  <si>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</si>
  <si>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</si>
  <si>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</si>
  <si>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</si>
  <si>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</si>
  <si>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</si>
  <si>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</si>
  <si>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</si>
  <si>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</si>
  <si>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</si>
  <si>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</si>
  <si>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</si>
  <si>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</si>
  <si>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</si>
  <si>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</si>
  <si>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</si>
  <si>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</si>
  <si>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</si>
  <si>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</si>
  <si>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</si>
  <si>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</si>
  <si>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</si>
  <si>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</si>
  <si>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</si>
  <si>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</si>
  <si>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</si>
  <si>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</si>
  <si>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</si>
  <si>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</si>
  <si>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</si>
  <si>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</si>
  <si>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</si>
  <si>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</si>
  <si>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</si>
  <si>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</si>
  <si>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</si>
  <si>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</si>
  <si>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</si>
  <si>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</si>
  <si>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</si>
  <si>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</si>
  <si>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</si>
  <si>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</si>
  <si>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</si>
  <si>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</si>
  <si>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</si>
  <si>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</si>
  <si>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</si>
  <si>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</si>
  <si>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</si>
  <si>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</si>
  <si>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</si>
  <si>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</si>
  <si>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</si>
  <si>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</si>
  <si>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</si>
  <si>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</si>
  <si>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</si>
  <si>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</si>
  <si>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</si>
  <si>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</si>
  <si>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</si>
  <si>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</si>
  <si>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</si>
  <si>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</si>
  <si>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</si>
  <si>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</si>
  <si>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</si>
  <si>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</si>
  <si>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</si>
  <si>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</si>
  <si>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</si>
  <si>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</si>
  <si>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</si>
  <si>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</si>
  <si>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</si>
  <si>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</si>
  <si>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</si>
  <si>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</si>
  <si>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</si>
  <si>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</si>
  <si>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</si>
  <si>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</si>
  <si>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</si>
  <si>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</si>
  <si>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</si>
  <si>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</si>
  <si>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</si>
  <si>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</si>
  <si>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</si>
  <si>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</si>
  <si>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</si>
  <si>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</si>
  <si>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</si>
  <si>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</si>
  <si>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</si>
  <si>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</si>
  <si>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</si>
  <si>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</si>
  <si>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</si>
  <si>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</si>
  <si>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</si>
  <si>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</si>
  <si>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</si>
  <si>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</si>
  <si>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</si>
  <si>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</si>
  <si>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</si>
  <si>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</si>
  <si>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</si>
  <si>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</si>
  <si>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</si>
  <si>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</si>
  <si>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</si>
  <si>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</si>
  <si>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</si>
  <si>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</si>
  <si>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</si>
  <si>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</si>
  <si>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</si>
  <si>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</si>
  <si>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</si>
  <si>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</si>
  <si>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</si>
  <si>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</si>
  <si>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</si>
  <si>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</si>
  <si>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</si>
  <si>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</si>
  <si>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</si>
  <si>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</si>
  <si>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</si>
  <si>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</si>
  <si>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</si>
  <si>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</si>
  <si>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</si>
  <si>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</si>
  <si>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</si>
  <si>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</si>
  <si>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</si>
  <si>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</si>
  <si>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</si>
  <si>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</si>
  <si>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</si>
  <si>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</si>
  <si>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</si>
  <si>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</si>
  <si>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</si>
  <si>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</si>
  <si>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</si>
  <si>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</si>
  <si>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</si>
  <si>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</si>
  <si>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</si>
  <si>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</si>
  <si>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</si>
  <si>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</si>
  <si>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</si>
  <si>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</si>
  <si>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</si>
  <si>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</si>
  <si>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</si>
  <si>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</si>
  <si>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</si>
  <si>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</si>
  <si>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</si>
  <si>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</si>
  <si>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</si>
  <si>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</si>
  <si>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</si>
  <si>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</si>
  <si>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</si>
  <si>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</si>
  <si>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</si>
  <si>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</si>
  <si>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</si>
  <si>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</si>
  <si>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</si>
  <si>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</si>
  <si>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</si>
  <si>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</si>
  <si>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</si>
  <si>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</si>
  <si>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</si>
  <si>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</si>
  <si>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</si>
  <si>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</si>
  <si>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</si>
  <si>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</si>
  <si>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</si>
  <si>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</si>
  <si>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</si>
  <si>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</si>
  <si>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</si>
  <si>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</si>
  <si>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</si>
  <si>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</si>
  <si>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</si>
  <si>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</si>
  <si>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</si>
  <si>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</si>
  <si>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</si>
  <si>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</si>
  <si>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</si>
  <si>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</si>
  <si>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</si>
  <si>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</si>
  <si>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</si>
  <si>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</si>
  <si>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</si>
  <si>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</si>
  <si>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</si>
  <si>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</si>
  <si>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</si>
  <si>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</si>
  <si>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</si>
  <si>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</si>
  <si>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</si>
  <si>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</si>
  <si>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</si>
  <si>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</si>
  <si>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</si>
  <si>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</si>
  <si>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</si>
  <si>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</si>
  <si>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</si>
  <si>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</si>
  <si>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</si>
  <si>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</si>
  <si>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</si>
  <si>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</si>
  <si>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</si>
  <si>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</si>
  <si>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</si>
  <si>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</si>
  <si>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</si>
  <si>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</si>
  <si>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</si>
  <si>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</si>
  <si>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</si>
  <si>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</si>
  <si>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</si>
  <si>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</si>
  <si>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</si>
  <si>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</si>
  <si>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</si>
  <si>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</si>
  <si>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</si>
  <si>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</si>
  <si>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</si>
  <si>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</si>
  <si>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</si>
  <si>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</si>
  <si>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</si>
  <si>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</si>
  <si>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</si>
  <si>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</si>
  <si>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</si>
  <si>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</si>
  <si>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</si>
  <si>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</si>
  <si>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</si>
  <si>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</si>
  <si>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</si>
  <si>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</si>
  <si>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</si>
  <si>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</si>
  <si>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</si>
  <si>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</si>
  <si>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</si>
  <si>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</si>
  <si>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</si>
  <si>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</si>
  <si>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</si>
  <si>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</si>
  <si>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</si>
  <si>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</si>
  <si>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</si>
  <si>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</si>
  <si>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</si>
  <si>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</si>
  <si>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</si>
  <si>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</si>
  <si>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</si>
  <si>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</si>
  <si>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</si>
  <si>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</si>
  <si>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</si>
  <si>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</si>
  <si>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</si>
  <si>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</si>
  <si>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</si>
  <si>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</si>
  <si>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</si>
  <si>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</si>
  <si>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</si>
  <si>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</si>
  <si>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</si>
  <si>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</si>
  <si>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</si>
  <si>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</si>
  <si>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</si>
  <si>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</si>
  <si>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</si>
  <si>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</si>
  <si>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</si>
  <si>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</si>
  <si>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</si>
  <si>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</si>
  <si>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</si>
  <si>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</si>
  <si>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</si>
  <si>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</si>
  <si>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</si>
  <si>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</si>
  <si>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</si>
  <si>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</si>
  <si>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</si>
  <si>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</si>
  <si>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</si>
  <si>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</si>
  <si>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</si>
  <si>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</si>
  <si>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</si>
  <si>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</si>
  <si>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</si>
  <si>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</si>
  <si>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</si>
  <si>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</si>
  <si>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</si>
  <si>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</si>
  <si>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</si>
  <si>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</si>
  <si>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</si>
  <si>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</si>
  <si>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</si>
  <si>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</si>
  <si>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</si>
  <si>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</si>
  <si>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</si>
  <si>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</si>
  <si>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</si>
  <si>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</si>
  <si>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</si>
  <si>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</si>
  <si>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</si>
  <si>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</si>
  <si>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</si>
  <si>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</si>
  <si>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</si>
  <si>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</si>
  <si>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</si>
  <si>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</si>
  <si>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</si>
  <si>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</si>
  <si>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</si>
  <si>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</si>
  <si>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</si>
  <si>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</si>
  <si>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</si>
  <si>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</si>
  <si>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</si>
  <si>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</si>
  <si>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</si>
  <si>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</si>
  <si>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</si>
  <si>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</si>
  <si>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</si>
  <si>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</si>
  <si>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</si>
  <si>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</si>
  <si>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</si>
  <si>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</si>
  <si>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</si>
  <si>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</si>
  <si>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</si>
  <si>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</si>
  <si>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</si>
  <si>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</si>
  <si>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</si>
  <si>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</si>
  <si>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</si>
  <si>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</si>
  <si>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</si>
  <si>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</si>
  <si>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</si>
  <si>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</si>
  <si>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</si>
  <si>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</si>
  <si>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</si>
  <si>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</si>
  <si>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</si>
  <si>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</si>
  <si>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</si>
  <si>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</si>
  <si>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</si>
  <si>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</si>
  <si>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</si>
  <si>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</si>
  <si>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</si>
  <si>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</si>
  <si>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</si>
  <si>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</si>
  <si>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</si>
  <si>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</si>
  <si>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</si>
  <si>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</si>
  <si>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</si>
  <si>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</si>
  <si>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</si>
  <si>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</si>
  <si>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</si>
  <si>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</si>
  <si>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</si>
  <si>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</si>
  <si>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</si>
  <si>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</si>
  <si>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</si>
  <si>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</si>
  <si>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</si>
  <si>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</si>
  <si>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</si>
  <si>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</si>
  <si>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</si>
  <si>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</si>
  <si>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</si>
  <si>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</si>
  <si>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</si>
  <si>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</si>
  <si>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</si>
  <si>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</si>
  <si>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</si>
  <si>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</si>
  <si>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</si>
  <si>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</si>
  <si>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</si>
  <si>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</si>
  <si>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</si>
  <si>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</si>
  <si>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</si>
  <si>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</si>
  <si>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</si>
  <si>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</si>
  <si>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</si>
  <si>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</si>
  <si>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</si>
  <si>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</si>
  <si>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</si>
  <si>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</si>
  <si>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</si>
  <si>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</si>
  <si>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</si>
  <si>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</si>
  <si>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</si>
  <si>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</si>
  <si>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</si>
  <si>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</si>
  <si>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</si>
  <si>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</si>
  <si>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</si>
  <si>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</si>
  <si>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</si>
  <si>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</si>
  <si>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</si>
  <si>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</si>
  <si>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</si>
  <si>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</si>
  <si>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</si>
  <si>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</si>
  <si>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</si>
  <si>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</si>
  <si>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</si>
  <si>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</si>
  <si>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</si>
  <si>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</si>
  <si>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</si>
  <si>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</si>
  <si>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</si>
  <si>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</si>
  <si>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</si>
  <si>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</si>
  <si>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</si>
  <si>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</si>
  <si>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</si>
  <si>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</si>
  <si>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</si>
  <si>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</si>
  <si>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</si>
  <si>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</si>
  <si>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</si>
  <si>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</si>
  <si>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</si>
  <si>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</si>
  <si>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</si>
  <si>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</si>
  <si>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</si>
  <si>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</si>
  <si>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</si>
  <si>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</si>
  <si>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</si>
  <si>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</si>
  <si>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</si>
  <si>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</si>
  <si>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</si>
  <si>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</si>
  <si>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</si>
  <si>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</si>
  <si>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</si>
  <si>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</si>
  <si>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</si>
  <si>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</si>
  <si>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</si>
  <si>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</si>
  <si>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</si>
  <si>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</si>
  <si>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</si>
  <si>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</si>
  <si>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</si>
  <si>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</si>
  <si>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</si>
  <si>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</si>
  <si>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</si>
  <si>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</si>
  <si>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</si>
  <si>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</si>
  <si>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</si>
  <si>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</si>
  <si>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</si>
  <si>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</si>
  <si>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</si>
  <si>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</si>
  <si>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</si>
  <si>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</si>
  <si>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</si>
  <si>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</si>
  <si>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</si>
  <si>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</si>
  <si>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</si>
  <si>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</si>
  <si>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</si>
  <si>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</si>
  <si>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</si>
  <si>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</si>
  <si>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</si>
  <si>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</si>
  <si>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</si>
  <si>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</si>
  <si>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</si>
  <si>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</si>
  <si>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</si>
  <si>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</si>
  <si>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</si>
  <si>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</si>
  <si>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</si>
  <si>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</si>
  <si>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</si>
  <si>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</si>
  <si>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</si>
  <si>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</si>
  <si>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</si>
  <si>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</si>
  <si>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</si>
  <si>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</si>
  <si>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</si>
  <si>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</si>
  <si>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</si>
  <si>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</si>
  <si>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</si>
  <si>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</si>
  <si>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</si>
  <si>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</si>
  <si>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</si>
  <si>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</si>
  <si>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</si>
  <si>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</si>
  <si>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</si>
  <si>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</si>
  <si>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</si>
  <si>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</si>
  <si>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</si>
  <si>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</si>
  <si>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</si>
  <si>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</si>
  <si>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</si>
  <si>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</si>
  <si>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</si>
  <si>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</si>
  <si>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</si>
  <si>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</si>
  <si>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</si>
  <si>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</si>
  <si>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</si>
  <si>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</si>
  <si>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</si>
  <si>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</si>
  <si>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</si>
  <si>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</si>
  <si>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</si>
  <si>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</si>
  <si>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</si>
  <si>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</si>
  <si>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</si>
  <si>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</si>
  <si>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</si>
  <si>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</si>
  <si>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</si>
  <si>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</si>
  <si>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</si>
  <si>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</si>
  <si>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</si>
  <si>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</si>
  <si>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</si>
  <si>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</si>
  <si>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</si>
  <si>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</si>
  <si>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</si>
  <si>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</si>
  <si>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</si>
  <si>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</si>
  <si>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</si>
  <si>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</si>
  <si>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</si>
  <si>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</si>
  <si>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</si>
  <si>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</si>
  <si>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</si>
  <si>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</si>
  <si>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</si>
  <si>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</si>
  <si>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</si>
  <si>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</si>
  <si>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</si>
  <si>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</si>
  <si>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</si>
  <si>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</si>
  <si>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</si>
  <si>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</si>
  <si>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</si>
  <si>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</si>
  <si>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</si>
  <si>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</si>
  <si>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</si>
  <si>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</si>
  <si>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</si>
  <si>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</si>
  <si>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</si>
  <si>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</si>
  <si>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</si>
  <si>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</si>
  <si>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</si>
  <si>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</si>
  <si>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</si>
  <si>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</si>
  <si>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</si>
  <si>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</si>
  <si>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</si>
  <si>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</si>
  <si>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</si>
  <si>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</si>
  <si>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</si>
  <si>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</si>
  <si>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</si>
  <si>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</si>
  <si>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</si>
  <si>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</si>
  <si>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</si>
  <si>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</si>
  <si>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</si>
  <si>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</si>
  <si>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</si>
  <si>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</si>
  <si>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</si>
  <si>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</si>
  <si>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</si>
  <si>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</si>
  <si>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</si>
  <si>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</si>
  <si>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</si>
  <si>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</si>
  <si>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</si>
  <si>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</si>
  <si>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</si>
  <si>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</si>
  <si>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</si>
  <si>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</si>
  <si>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</si>
  <si>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</si>
  <si>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</si>
  <si>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</si>
  <si>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</si>
  <si>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</si>
  <si>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</si>
  <si>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</si>
  <si>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</si>
  <si>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</si>
  <si>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</si>
  <si>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</si>
  <si>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</si>
  <si>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</si>
  <si>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</si>
  <si>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</si>
  <si>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</si>
  <si>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</si>
  <si>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</si>
  <si>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</si>
  <si>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</si>
  <si>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</si>
  <si>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</si>
  <si>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</si>
  <si>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</si>
  <si>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</si>
  <si>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</si>
  <si>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</si>
  <si>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</si>
  <si>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</si>
  <si>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</si>
  <si>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</si>
  <si>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</si>
  <si>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</si>
  <si>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</si>
  <si>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</si>
  <si>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</si>
  <si>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</si>
  <si>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</si>
  <si>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</si>
  <si>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</si>
  <si>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</si>
  <si>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</si>
  <si>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</si>
  <si>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</si>
  <si>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</si>
  <si>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</si>
  <si>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</si>
  <si>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</si>
  <si>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</si>
  <si>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</si>
  <si>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</si>
  <si>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</si>
  <si>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</si>
  <si>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</si>
  <si>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</si>
  <si>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</si>
  <si>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</si>
  <si>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</si>
  <si>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</si>
  <si>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</si>
  <si>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</si>
  <si>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</si>
  <si>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</si>
  <si>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</si>
  <si>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</si>
  <si>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</si>
  <si>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</si>
  <si>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</si>
  <si>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</si>
  <si>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</si>
  <si>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</si>
  <si>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</si>
  <si>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</si>
  <si>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</si>
  <si>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</si>
  <si>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</si>
  <si>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</si>
  <si>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</si>
  <si>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</si>
  <si>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</si>
  <si>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</si>
  <si>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</si>
  <si>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</si>
  <si>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</si>
  <si>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</si>
  <si>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</si>
  <si>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</si>
  <si>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</si>
  <si>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</si>
  <si>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</si>
  <si>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</si>
  <si>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</si>
  <si>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</si>
  <si>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</si>
  <si>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</si>
  <si>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</si>
  <si>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</si>
  <si>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</si>
  <si>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</si>
  <si>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</si>
  <si>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</si>
  <si>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</si>
  <si>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</si>
  <si>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</si>
  <si>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</si>
  <si>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</si>
  <si>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</si>
  <si>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</si>
  <si>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</si>
  <si>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</si>
  <si>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</si>
  <si>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</si>
  <si>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</si>
  <si>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</si>
  <si>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</si>
  <si>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</si>
  <si>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</si>
  <si>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</si>
  <si>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</si>
  <si>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</si>
  <si>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</si>
  <si>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</si>
  <si>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</si>
  <si>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</si>
  <si>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</si>
  <si>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</si>
  <si>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</si>
  <si>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</si>
  <si>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</si>
  <si>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</si>
  <si>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</si>
  <si>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</si>
  <si>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</si>
  <si>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</si>
  <si>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</si>
  <si>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</si>
  <si>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</si>
  <si>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</si>
  <si>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</si>
  <si>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</si>
  <si>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</si>
  <si>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</si>
  <si>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</si>
  <si>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</si>
  <si>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</si>
  <si>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</si>
  <si>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</si>
  <si>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</si>
  <si>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</si>
  <si>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</si>
  <si>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</si>
  <si>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</si>
  <si>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</si>
  <si>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</si>
  <si>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</si>
  <si>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</si>
  <si>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</si>
  <si>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</si>
  <si>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</si>
  <si>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</si>
  <si>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</si>
  <si>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</si>
  <si>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</si>
  <si>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</si>
  <si>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</si>
  <si>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</si>
  <si>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</si>
  <si>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</si>
  <si>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</si>
  <si>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</si>
  <si>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</si>
  <si>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</si>
  <si>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</si>
  <si>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</si>
  <si>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</si>
  <si>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</si>
  <si>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</si>
  <si>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</si>
  <si>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</si>
  <si>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</si>
  <si>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</si>
  <si>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</si>
  <si>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</si>
  <si>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</si>
  <si>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</si>
  <si>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</si>
  <si>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</si>
  <si>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</si>
  <si>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</si>
  <si>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</si>
  <si>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</si>
  <si>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</si>
  <si>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</si>
  <si>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</si>
  <si>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</si>
  <si>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</si>
  <si>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</si>
  <si>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</si>
  <si>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</si>
  <si>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</si>
  <si>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</si>
  <si>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</si>
  <si>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</si>
  <si>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</si>
  <si>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</si>
  <si>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</si>
  <si>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</si>
  <si>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</si>
  <si>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</si>
  <si>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</si>
  <si>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</si>
  <si>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</si>
  <si>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</si>
  <si>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</si>
  <si>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</si>
  <si>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</si>
  <si>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</si>
  <si>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</si>
  <si>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</si>
  <si>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</si>
  <si>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</si>
  <si>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</si>
  <si>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</si>
  <si>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</si>
  <si>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</si>
  <si>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</si>
  <si>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</si>
  <si>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</si>
  <si>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</si>
  <si>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</si>
  <si>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</si>
  <si>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</si>
  <si>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</si>
  <si>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</si>
  <si>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</si>
  <si>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</si>
  <si>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</si>
  <si>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</si>
  <si>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</si>
  <si>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</si>
  <si>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</si>
  <si>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</si>
  <si>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</si>
  <si>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</si>
  <si>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</si>
  <si>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</si>
  <si>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</si>
  <si>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</si>
  <si>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</si>
  <si>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</si>
  <si>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</si>
  <si>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</si>
  <si>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</si>
  <si>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</si>
  <si>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</si>
  <si>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</si>
  <si>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</si>
  <si>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</si>
  <si>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</si>
  <si>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</si>
  <si>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</si>
  <si>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</si>
  <si>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</si>
  <si>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</si>
  <si>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</si>
  <si>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</si>
  <si>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</si>
  <si>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</si>
  <si>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</si>
  <si>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</si>
  <si>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</si>
  <si>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</si>
  <si>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</si>
  <si>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</si>
  <si>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</si>
  <si>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</si>
  <si>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</si>
  <si>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</si>
  <si>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</si>
  <si>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</si>
  <si>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</si>
  <si>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</si>
  <si>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</si>
  <si>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</si>
  <si>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</si>
  <si>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</si>
  <si>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</si>
  <si>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</si>
  <si>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</si>
  <si>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</si>
  <si>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</si>
  <si>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</si>
  <si>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</si>
  <si>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</si>
  <si>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</si>
  <si>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</si>
  <si>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</si>
  <si>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</si>
  <si>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</si>
  <si>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</si>
  <si>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</si>
  <si>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</si>
  <si>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</si>
  <si>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</si>
  <si>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</si>
  <si>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</si>
  <si>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</si>
  <si>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</si>
  <si>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</si>
  <si>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</si>
  <si>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</si>
  <si>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</si>
  <si>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</si>
  <si>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</si>
  <si>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</si>
  <si>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</si>
  <si>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</si>
  <si>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</si>
  <si>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</si>
  <si>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</si>
  <si>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</si>
  <si>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</si>
  <si>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</si>
  <si>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</si>
  <si>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</si>
  <si>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</si>
  <si>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</si>
  <si>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</si>
  <si>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</si>
  <si>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</si>
  <si>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</si>
  <si>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</si>
  <si>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</si>
  <si>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</si>
  <si>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</si>
  <si>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</si>
  <si>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</si>
  <si>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</si>
  <si>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</si>
  <si>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</si>
  <si>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</si>
  <si>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</si>
  <si>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</si>
  <si>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</si>
  <si>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</si>
  <si>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</si>
  <si>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</si>
  <si>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</si>
  <si>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</si>
  <si>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</si>
  <si>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</si>
  <si>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</si>
  <si>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</si>
  <si>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</si>
  <si>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</si>
  <si>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</si>
  <si>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</si>
  <si>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</si>
  <si>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</si>
  <si>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</si>
  <si>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</si>
  <si>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</si>
  <si>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</si>
  <si>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</si>
  <si>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</si>
  <si>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</si>
  <si>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</si>
  <si>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</si>
  <si>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</si>
  <si>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</si>
  <si>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</si>
  <si>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</si>
  <si>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</si>
  <si>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</si>
  <si>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</si>
  <si>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</si>
  <si>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</si>
  <si>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</si>
  <si>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</si>
  <si>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</si>
  <si>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</si>
  <si>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</si>
  <si>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</si>
  <si>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</si>
  <si>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</si>
  <si>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</si>
  <si>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</si>
  <si>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</si>
  <si>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</si>
  <si>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</si>
  <si>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</si>
  <si>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</si>
  <si>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</si>
  <si>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</si>
  <si>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</si>
  <si>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</si>
  <si>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</si>
  <si>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</si>
  <si>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</si>
  <si>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</si>
  <si>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</si>
  <si>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</si>
  <si>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</si>
  <si>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</si>
  <si>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</si>
  <si>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</si>
  <si>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</si>
  <si>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</si>
  <si>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</si>
  <si>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</si>
  <si>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</si>
  <si>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</si>
  <si>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</si>
  <si>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</si>
  <si>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</si>
  <si>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</si>
  <si>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</si>
  <si>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</si>
  <si>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</si>
  <si>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</si>
  <si>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</si>
  <si>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</si>
  <si>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</si>
  <si>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</si>
  <si>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</si>
  <si>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</si>
  <si>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</si>
  <si>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</si>
  <si>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</si>
  <si>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</si>
  <si>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</si>
  <si>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</si>
  <si>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</si>
  <si>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</si>
  <si>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</si>
  <si>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</si>
  <si>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</si>
  <si>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</si>
  <si>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</si>
  <si>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</si>
  <si>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</si>
  <si>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</si>
  <si>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</si>
  <si>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</si>
  <si>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</si>
  <si>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</si>
  <si>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</si>
  <si>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</si>
  <si>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</si>
  <si>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</si>
  <si>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</si>
  <si>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</si>
  <si>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</si>
  <si>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</si>
  <si>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</si>
  <si>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</si>
  <si>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</si>
  <si>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</si>
  <si>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</si>
  <si>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</si>
  <si>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</si>
  <si>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</si>
  <si>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</si>
  <si>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</si>
  <si>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</si>
  <si>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</si>
  <si>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</si>
  <si>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</si>
  <si>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</si>
  <si>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</si>
  <si>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</si>
  <si>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</si>
  <si>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</si>
  <si>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</si>
  <si>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</si>
  <si>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</si>
  <si>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</si>
  <si>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</si>
  <si>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</si>
  <si>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</si>
  <si>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</si>
  <si>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</si>
  <si>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</si>
  <si>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</si>
  <si>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</si>
  <si>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</si>
  <si>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</si>
  <si>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</si>
  <si>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</si>
  <si>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</si>
  <si>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</si>
  <si>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</si>
  <si>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</si>
  <si>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</si>
  <si>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</si>
  <si>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</si>
  <si>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</si>
  <si>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</si>
  <si>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</si>
  <si>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</si>
  <si>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</si>
  <si>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</si>
  <si>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</si>
  <si>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</si>
  <si>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</si>
  <si>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</si>
  <si>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</si>
  <si>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</si>
  <si>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</si>
  <si>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</si>
  <si>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</si>
  <si>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</si>
  <si>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</si>
  <si>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</si>
  <si>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</si>
  <si>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</si>
  <si>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</si>
  <si>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</si>
  <si>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</si>
  <si>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</si>
  <si>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</si>
  <si>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</si>
  <si>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</si>
  <si>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</si>
  <si>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</si>
  <si>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</si>
  <si>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</si>
  <si>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</si>
  <si>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</si>
  <si>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</si>
  <si>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</si>
  <si>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</si>
  <si>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</si>
  <si>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</si>
  <si>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</si>
  <si>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</si>
  <si>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</si>
  <si>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</si>
  <si>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</si>
  <si>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</si>
  <si>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</si>
  <si>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</si>
  <si>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</si>
  <si>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</si>
  <si>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</si>
  <si>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</si>
  <si>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</si>
  <si>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</si>
  <si>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</si>
  <si>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</si>
  <si>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</si>
  <si>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</si>
  <si>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</si>
  <si>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</si>
  <si>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</si>
  <si>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</si>
  <si>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</si>
  <si>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</si>
  <si>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</si>
  <si>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</si>
  <si>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</si>
  <si>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</si>
  <si>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</si>
  <si>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</si>
  <si>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</si>
  <si>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</si>
  <si>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</si>
  <si>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</si>
  <si>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</si>
  <si>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</si>
  <si>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</si>
  <si>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</si>
  <si>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</si>
  <si>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</si>
  <si>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</si>
  <si>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</si>
  <si>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</si>
  <si>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</si>
  <si>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</si>
  <si>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</si>
  <si>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</si>
  <si>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</si>
  <si>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</si>
  <si>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</si>
  <si>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</si>
  <si>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</si>
  <si>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</si>
  <si>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</si>
  <si>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</si>
  <si>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</si>
  <si>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</si>
  <si>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</si>
  <si>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</si>
  <si>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</si>
  <si>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</si>
  <si>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</si>
  <si>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</si>
  <si>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</si>
  <si>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</si>
  <si>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</si>
  <si>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</si>
  <si>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</si>
  <si>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</si>
  <si>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</si>
  <si>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</si>
  <si>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</si>
  <si>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</si>
  <si>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</si>
  <si>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</si>
  <si>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</si>
  <si>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</si>
  <si>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</si>
  <si>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</si>
  <si>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</si>
  <si>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</si>
  <si>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</si>
  <si>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</si>
  <si>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</si>
  <si>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</si>
  <si>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</si>
  <si>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</si>
  <si>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</si>
  <si>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</si>
  <si>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</si>
  <si>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</si>
  <si>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</si>
  <si>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</si>
  <si>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</si>
  <si>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</si>
  <si>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</si>
  <si>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</si>
  <si>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</si>
  <si>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</si>
  <si>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</si>
  <si>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</si>
  <si>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</si>
  <si>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</si>
  <si>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</si>
  <si>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</si>
  <si>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</si>
  <si>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</si>
  <si>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</si>
  <si>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</si>
  <si>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</si>
  <si>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</si>
  <si>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</si>
  <si>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</si>
  <si>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</si>
  <si>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</si>
  <si>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</si>
  <si>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</si>
  <si>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</si>
  <si>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</si>
  <si>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</si>
  <si>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</si>
  <si>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</si>
  <si>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</si>
  <si>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</si>
  <si>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</si>
  <si>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</si>
  <si>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</si>
  <si>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</si>
  <si>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</si>
  <si>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</si>
  <si>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</si>
  <si>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</si>
  <si>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</si>
  <si>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</si>
  <si>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</si>
  <si>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</si>
  <si>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</si>
  <si>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</si>
  <si>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</si>
  <si>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</si>
  <si>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</si>
  <si>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</si>
  <si>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</si>
  <si>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</si>
  <si>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</si>
  <si>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</si>
  <si>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</si>
  <si>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</si>
  <si>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</si>
  <si>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</si>
  <si>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</si>
  <si>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</si>
  <si>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</si>
  <si>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</si>
  <si>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</si>
  <si>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</si>
  <si>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</si>
  <si>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</si>
  <si>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</si>
  <si>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</si>
  <si>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</si>
  <si>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</si>
  <si>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</si>
  <si>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</si>
  <si>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</si>
  <si>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</si>
  <si>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</si>
  <si>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</si>
  <si>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</si>
  <si>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</si>
  <si>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</si>
  <si>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</si>
  <si>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</si>
  <si>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</si>
  <si>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</si>
  <si>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</si>
  <si>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</si>
  <si>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</si>
  <si>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</si>
  <si>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</si>
  <si>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</si>
  <si>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</si>
  <si>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</si>
  <si>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</si>
  <si>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</si>
  <si>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</si>
  <si>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</si>
  <si>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</si>
  <si>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</si>
  <si>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</si>
  <si>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</si>
  <si>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</si>
  <si>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</si>
  <si>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</si>
  <si>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</si>
  <si>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</si>
  <si>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</si>
  <si>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</si>
  <si>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</si>
  <si>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</si>
  <si>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</si>
  <si>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</si>
  <si>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</si>
  <si>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</si>
  <si>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</si>
  <si>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</si>
  <si>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</si>
  <si>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</si>
  <si>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</si>
  <si>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</si>
  <si>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</si>
  <si>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</si>
  <si>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</si>
  <si>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</si>
  <si>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</si>
  <si>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</si>
  <si>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</si>
  <si>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</si>
  <si>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</si>
  <si>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</si>
  <si>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</si>
  <si>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</si>
  <si>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</si>
  <si>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</si>
  <si>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</si>
  <si>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</si>
  <si>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</si>
  <si>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</si>
  <si>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</si>
  <si>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</si>
  <si>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</si>
  <si>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</si>
  <si>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</si>
  <si>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</si>
  <si>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</si>
  <si>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</si>
  <si>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</si>
  <si>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</si>
  <si>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</si>
  <si>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</si>
  <si>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</si>
  <si>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</si>
  <si>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</si>
  <si>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</si>
  <si>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</si>
  <si>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</si>
  <si>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</si>
  <si>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</si>
  <si>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</si>
  <si>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</si>
  <si>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</si>
  <si>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</si>
  <si>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</si>
  <si>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</si>
  <si>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</si>
  <si>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</si>
  <si>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</si>
  <si>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</si>
  <si>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</si>
  <si>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</si>
  <si>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</si>
  <si>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</si>
  <si>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</si>
  <si>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</si>
  <si>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</si>
  <si>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</si>
  <si>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</si>
  <si>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</si>
  <si>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</si>
  <si>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</si>
  <si>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</si>
  <si>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</si>
  <si>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</si>
  <si>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</si>
  <si>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</si>
  <si>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</si>
  <si>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</si>
  <si>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</si>
  <si>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</si>
  <si>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</si>
  <si>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</si>
  <si>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</si>
  <si>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</si>
  <si>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</si>
  <si>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</si>
  <si>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</si>
  <si>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</si>
  <si>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</si>
  <si>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</si>
  <si>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</si>
  <si>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</si>
  <si>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</si>
  <si>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</si>
  <si>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</si>
  <si>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</si>
  <si>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</si>
  <si>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</si>
  <si>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</si>
  <si>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</si>
  <si>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</si>
  <si>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</si>
  <si>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</si>
  <si>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</si>
  <si>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</si>
  <si>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</si>
  <si>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</si>
  <si>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</si>
  <si>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</si>
  <si>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</si>
  <si>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</si>
  <si>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</si>
  <si>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</si>
  <si>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</si>
  <si>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</si>
  <si>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</si>
  <si>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</si>
  <si>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</si>
  <si>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</si>
  <si>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</si>
  <si>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</si>
  <si>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</si>
  <si>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</si>
  <si>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</si>
  <si>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</si>
  <si>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</si>
  <si>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</si>
  <si>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</si>
  <si>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</si>
  <si>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</si>
  <si>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</si>
  <si>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</si>
  <si>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</si>
  <si>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</si>
  <si>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</si>
  <si>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</si>
  <si>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</si>
  <si>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</si>
  <si>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</si>
  <si>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</si>
  <si>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</si>
  <si>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</si>
  <si>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</si>
  <si>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</si>
  <si>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</si>
  <si>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</si>
  <si>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</si>
  <si>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</si>
  <si>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</si>
  <si>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</si>
  <si>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</si>
  <si>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</si>
  <si>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</si>
  <si>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</si>
  <si>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</si>
  <si>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</si>
  <si>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</si>
  <si>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</si>
  <si>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</si>
  <si>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</si>
  <si>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</si>
  <si>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</si>
  <si>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</si>
  <si>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</si>
  <si>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</si>
  <si>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</si>
  <si>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</si>
  <si>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</si>
  <si>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</si>
  <si>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</si>
  <si>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</si>
  <si>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</si>
  <si>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</si>
  <si>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</si>
  <si>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</si>
  <si>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</si>
  <si>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</si>
  <si>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</si>
  <si>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</si>
  <si>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</si>
  <si>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</si>
  <si>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</si>
  <si>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</si>
  <si>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</si>
  <si>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</si>
  <si>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</si>
  <si>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</si>
  <si>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</si>
  <si>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</si>
  <si>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</si>
  <si>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</si>
  <si>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</si>
  <si>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</si>
  <si>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</si>
  <si>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</si>
  <si>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</si>
  <si>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</si>
  <si>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</si>
  <si>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</si>
  <si>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</si>
  <si>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</si>
  <si>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</si>
  <si>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</si>
  <si>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</si>
  <si>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</si>
  <si>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</si>
  <si>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</si>
  <si>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</si>
  <si>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</si>
  <si>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</si>
  <si>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</si>
  <si>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</si>
  <si>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</si>
  <si>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</si>
  <si>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</si>
  <si>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</si>
  <si>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</si>
  <si>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</si>
  <si>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</si>
  <si>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</si>
  <si>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</si>
  <si>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</si>
  <si>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</si>
  <si>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</si>
  <si>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</si>
  <si>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</si>
  <si>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</si>
  <si>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</si>
  <si>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</si>
  <si>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</si>
  <si>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</si>
  <si>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</si>
  <si>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</si>
  <si>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</si>
  <si>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</si>
  <si>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</si>
  <si>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</si>
  <si>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</si>
  <si>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</si>
  <si>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</si>
  <si>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</si>
  <si>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</si>
  <si>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</si>
  <si>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</si>
  <si>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</si>
  <si>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</si>
  <si>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</si>
  <si>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</si>
  <si>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</si>
  <si>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</si>
  <si>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</si>
  <si>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</si>
  <si>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</si>
  <si>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</si>
  <si>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</si>
  <si>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</si>
  <si>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</si>
  <si>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</si>
  <si>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</si>
  <si>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</si>
  <si>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</si>
  <si>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</si>
  <si>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</si>
  <si>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</si>
  <si>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</si>
  <si>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</si>
  <si>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</si>
  <si>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</si>
  <si>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</si>
  <si>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</si>
  <si>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</si>
  <si>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</si>
  <si>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</si>
  <si>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</si>
  <si>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</si>
  <si>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</si>
  <si>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</si>
  <si>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</si>
  <si>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</si>
  <si>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</si>
  <si>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</si>
  <si>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</si>
  <si>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</si>
  <si>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</si>
  <si>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</si>
  <si>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</si>
  <si>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</si>
  <si>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</si>
  <si>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</si>
  <si>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</si>
  <si>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</si>
  <si>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</si>
  <si>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</si>
  <si>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</si>
  <si>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</si>
  <si>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</si>
  <si>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</si>
  <si>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</si>
  <si>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</si>
  <si>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</si>
  <si>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</si>
  <si>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</si>
  <si>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</si>
  <si>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</si>
  <si>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</si>
  <si>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</si>
  <si>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</si>
  <si>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</si>
  <si>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</si>
  <si>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</si>
  <si>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</si>
  <si>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</si>
  <si>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</si>
  <si>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</si>
  <si>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</si>
  <si>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</si>
  <si>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</si>
  <si>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</si>
  <si>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</si>
  <si>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</si>
  <si>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</si>
  <si>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</si>
  <si>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</si>
  <si>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</si>
  <si>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</si>
  <si>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</si>
  <si>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</si>
  <si>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</si>
  <si>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</si>
  <si>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</si>
  <si>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</si>
  <si>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</si>
  <si>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</si>
  <si>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</si>
  <si>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</si>
  <si>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</si>
  <si>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</si>
  <si>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</si>
  <si>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</si>
  <si>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</si>
  <si>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</si>
  <si>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</si>
  <si>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</si>
  <si>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</si>
  <si>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</si>
  <si>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</si>
  <si>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</si>
  <si>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</si>
  <si>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</si>
  <si>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</si>
  <si>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</si>
  <si>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</si>
  <si>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</si>
  <si>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</si>
  <si>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</si>
  <si>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</si>
  <si>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</si>
  <si>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</si>
  <si>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</si>
  <si>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</si>
  <si>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</si>
  <si>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</si>
  <si>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</si>
  <si>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</si>
  <si>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</si>
  <si>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</si>
  <si>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</si>
  <si>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</si>
  <si>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</si>
  <si>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</si>
  <si>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</si>
  <si>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</si>
  <si>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</si>
  <si>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</si>
  <si>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</si>
  <si>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</si>
  <si>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</si>
  <si>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</si>
  <si>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</si>
  <si>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</si>
  <si>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</si>
  <si>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</si>
  <si>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</si>
  <si>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</si>
  <si>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</si>
  <si>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</si>
  <si>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</si>
  <si>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</si>
  <si>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</si>
  <si>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</si>
  <si>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</si>
  <si>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</si>
  <si>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</si>
  <si>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</si>
  <si>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</si>
  <si>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</si>
  <si>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</si>
  <si>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</si>
  <si>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</si>
  <si>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</si>
  <si>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</si>
  <si>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</si>
  <si>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</si>
  <si>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</si>
  <si>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</si>
  <si>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</si>
  <si>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</si>
  <si>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</si>
  <si>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</si>
  <si>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</si>
  <si>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</si>
  <si>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</si>
  <si>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</si>
  <si>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</si>
  <si>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</si>
  <si>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</si>
  <si>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</si>
  <si>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</si>
  <si>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</si>
  <si>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</si>
  <si>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</si>
  <si>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</si>
  <si>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</si>
  <si>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</si>
  <si>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</si>
  <si>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</si>
  <si>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</si>
  <si>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</si>
  <si>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</si>
  <si>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</si>
  <si>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</si>
  <si>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</si>
  <si>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</si>
  <si>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</si>
  <si>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</si>
  <si>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</si>
  <si>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</si>
  <si>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</si>
  <si>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</si>
  <si>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</si>
  <si>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</si>
  <si>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</si>
  <si>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</si>
  <si>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</si>
  <si>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</si>
  <si>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</si>
  <si>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</si>
  <si>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</si>
  <si>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</si>
  <si>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</si>
  <si>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</si>
  <si>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</si>
  <si>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</si>
  <si>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</si>
  <si>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</si>
  <si>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</si>
  <si>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</si>
  <si>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</si>
  <si>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</si>
  <si>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</si>
  <si>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</si>
  <si>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</si>
  <si>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</si>
  <si>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</si>
  <si>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</si>
  <si>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</si>
  <si>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</si>
  <si>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</si>
  <si>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</si>
  <si>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</si>
  <si>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</si>
  <si>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</si>
  <si>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</si>
  <si>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</si>
  <si>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</si>
  <si>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</si>
  <si>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</si>
  <si>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</si>
  <si>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</si>
  <si>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</si>
  <si>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</si>
  <si>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</si>
  <si>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</si>
  <si>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</si>
  <si>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</si>
  <si>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</si>
  <si>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</si>
  <si>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</si>
  <si>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</si>
  <si>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</si>
  <si>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</si>
  <si>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</si>
  <si>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</si>
  <si>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</si>
  <si>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</si>
  <si>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</si>
  <si>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</si>
  <si>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</si>
  <si>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</si>
  <si>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</si>
  <si>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</si>
  <si>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</si>
  <si>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</si>
  <si>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</si>
  <si>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</si>
  <si>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</si>
  <si>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</si>
  <si>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</si>
  <si>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</si>
  <si>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</si>
  <si>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</si>
  <si>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</si>
  <si>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</si>
  <si>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</si>
  <si>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</si>
  <si>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</si>
  <si>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</si>
  <si>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</si>
  <si>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</si>
  <si>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</si>
  <si>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</si>
  <si>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</si>
  <si>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</si>
  <si>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</si>
  <si>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</si>
  <si>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</si>
  <si>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</si>
  <si>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</si>
  <si>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</si>
  <si>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</si>
  <si>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</si>
  <si>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</si>
  <si>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</si>
  <si>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</si>
  <si>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</si>
  <si>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</si>
  <si>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</si>
  <si>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</si>
  <si>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</si>
  <si>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</si>
  <si>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</si>
  <si>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</si>
  <si>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</si>
  <si>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</si>
  <si>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</si>
  <si>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</si>
  <si>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</si>
  <si>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</si>
  <si>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</si>
  <si>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</si>
  <si>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</si>
  <si>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</si>
  <si>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</si>
  <si>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</si>
  <si>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</si>
  <si>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</si>
  <si>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</si>
  <si>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</si>
  <si>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</si>
  <si>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</si>
  <si>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</si>
  <si>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</si>
  <si>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</si>
  <si>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</si>
  <si>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</si>
  <si>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</si>
  <si>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</si>
  <si>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</si>
  <si>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</si>
  <si>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</si>
  <si>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</si>
  <si>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</si>
  <si>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</si>
  <si>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</si>
  <si>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</si>
  <si>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</si>
  <si>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</si>
  <si>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</si>
  <si>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</si>
  <si>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</si>
  <si>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</si>
  <si>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</si>
  <si>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</si>
  <si>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</si>
  <si>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</si>
  <si>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</si>
  <si>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</si>
  <si>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</si>
  <si>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</si>
  <si>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</si>
  <si>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</si>
  <si>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</si>
  <si>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</si>
  <si>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</si>
  <si>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</si>
  <si>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</si>
  <si>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</si>
  <si>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</si>
  <si>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</si>
  <si>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</si>
  <si>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</si>
  <si>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</si>
  <si>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</si>
  <si>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</si>
  <si>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</si>
  <si>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</si>
  <si>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</si>
  <si>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</si>
  <si>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</si>
  <si>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</si>
  <si>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</si>
  <si>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</si>
  <si>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</si>
  <si>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</si>
  <si>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</si>
  <si>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</si>
  <si>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</si>
  <si>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</si>
  <si>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</si>
  <si>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</si>
  <si>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</si>
  <si>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</si>
  <si>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</si>
  <si>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</si>
  <si>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</si>
  <si>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</si>
  <si>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</si>
  <si>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</si>
  <si>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</si>
  <si>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</si>
  <si>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</si>
  <si>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</si>
  <si>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</si>
  <si>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</si>
  <si>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</si>
  <si>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</si>
  <si>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</si>
  <si>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</si>
  <si>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</si>
  <si>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</si>
  <si>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</si>
  <si>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</si>
  <si>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</si>
  <si>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</si>
  <si>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</si>
  <si>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</si>
  <si>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</si>
  <si>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</si>
  <si>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</si>
  <si>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</si>
  <si>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</si>
  <si>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</si>
  <si>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</si>
  <si>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</si>
  <si>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</si>
  <si>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</si>
  <si>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</si>
  <si>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</si>
  <si>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</si>
  <si>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</si>
  <si>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</si>
  <si>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</si>
  <si>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</si>
  <si>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</si>
  <si>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</si>
  <si>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</si>
  <si>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</si>
  <si>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</si>
  <si>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</si>
  <si>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</si>
  <si>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</si>
  <si>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</si>
  <si>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</si>
  <si>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</si>
  <si>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</si>
  <si>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</si>
  <si>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</si>
  <si>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</si>
  <si>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</si>
  <si>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</si>
  <si>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</si>
  <si>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</si>
  <si>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</si>
  <si>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</si>
  <si>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</si>
  <si>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</si>
  <si>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</si>
  <si>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</si>
  <si>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</si>
  <si>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</si>
  <si>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</si>
  <si>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</si>
  <si>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</si>
  <si>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</si>
  <si>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</si>
  <si>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</si>
  <si>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</si>
  <si>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</si>
  <si>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</si>
  <si>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</si>
  <si>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</si>
  <si>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</si>
  <si>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</si>
  <si>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</si>
  <si>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</si>
  <si>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</si>
  <si>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</si>
  <si>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</si>
  <si>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</si>
  <si>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</si>
  <si>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</si>
  <si>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</si>
  <si>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</si>
  <si>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</si>
  <si>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</si>
  <si>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</si>
  <si>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</si>
  <si>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</si>
  <si>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</si>
  <si>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</si>
  <si>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</si>
  <si>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</si>
  <si>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</si>
  <si>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</si>
  <si>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</si>
  <si>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</si>
  <si>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</si>
  <si>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</si>
  <si>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</si>
  <si>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</si>
  <si>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</si>
  <si>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</si>
  <si>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</si>
  <si>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</si>
  <si>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</si>
  <si>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</si>
  <si>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</si>
  <si>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</si>
  <si>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</si>
  <si>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</si>
  <si>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</si>
  <si>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</si>
  <si>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</si>
  <si>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</si>
  <si>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</si>
  <si>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</si>
  <si>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</si>
  <si>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</si>
  <si>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</si>
  <si>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</si>
  <si>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</si>
  <si>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</si>
  <si>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</si>
  <si>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</si>
  <si>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</si>
  <si>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</si>
  <si>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</si>
  <si>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</si>
  <si>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</si>
  <si>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</si>
  <si>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</si>
  <si>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</si>
  <si>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</si>
  <si>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</si>
  <si>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</si>
  <si>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</si>
  <si>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</si>
  <si>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</si>
  <si>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</si>
  <si>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</si>
  <si>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</si>
  <si>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</si>
  <si>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</si>
  <si>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</si>
  <si>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</si>
  <si>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</si>
  <si>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</si>
  <si>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</si>
  <si>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</si>
  <si>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</si>
  <si>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</si>
  <si>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</si>
  <si>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</si>
  <si>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</si>
  <si>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</si>
  <si>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</si>
  <si>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</si>
  <si>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</si>
  <si>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</si>
  <si>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</si>
  <si>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</si>
  <si>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</si>
  <si>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</si>
  <si>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</si>
  <si>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</si>
  <si>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</si>
  <si>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</si>
  <si>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</si>
  <si>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</si>
  <si>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</si>
  <si>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</si>
  <si>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</si>
  <si>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</si>
  <si>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</si>
  <si>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</si>
  <si>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</si>
  <si>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</si>
  <si>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</si>
  <si>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</si>
  <si>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</si>
  <si>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</si>
  <si>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</si>
  <si>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</si>
  <si>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</si>
  <si>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</si>
  <si>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</si>
  <si>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</si>
  <si>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</si>
  <si>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</si>
  <si>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</si>
  <si>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</si>
  <si>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</si>
  <si>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</si>
  <si>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</si>
  <si>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</si>
  <si>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</si>
  <si>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</si>
  <si>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</si>
  <si>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</si>
  <si>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</si>
  <si>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</si>
  <si>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</si>
  <si>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</si>
  <si>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</si>
  <si>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</si>
  <si>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</si>
  <si>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</si>
  <si>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</si>
  <si>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</si>
  <si>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</si>
  <si>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</si>
  <si>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</si>
  <si>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</si>
  <si>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</si>
  <si>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</si>
  <si>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</si>
  <si>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</si>
  <si>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</si>
  <si>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</si>
  <si>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</si>
  <si>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</si>
  <si>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</si>
  <si>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</si>
  <si>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</si>
  <si>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</si>
  <si>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</si>
  <si>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</si>
  <si>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</si>
  <si>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</si>
  <si>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</si>
  <si>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</si>
  <si>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</si>
  <si>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</si>
  <si>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</si>
  <si>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</si>
  <si>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</si>
  <si>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</si>
  <si>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</si>
  <si>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</si>
  <si>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</si>
  <si>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</si>
  <si>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</si>
  <si>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</si>
  <si>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</si>
  <si>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</si>
  <si>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</si>
  <si>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</si>
  <si>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</si>
  <si>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</si>
  <si>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</si>
  <si>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</si>
  <si>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</si>
  <si>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</si>
  <si>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</si>
  <si>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</si>
  <si>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</si>
  <si>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</si>
  <si>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</si>
  <si>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</si>
  <si>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</si>
  <si>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</si>
  <si>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</si>
  <si>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</si>
  <si>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</si>
  <si>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</si>
  <si>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</si>
  <si>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</si>
  <si>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</si>
  <si>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</si>
  <si>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</si>
  <si>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</si>
  <si>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</si>
  <si>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</si>
  <si>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</si>
  <si>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</si>
  <si>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</si>
  <si>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</si>
  <si>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</si>
  <si>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</si>
  <si>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</si>
  <si>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</si>
  <si>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</si>
  <si>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</si>
  <si>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</si>
  <si>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</si>
  <si>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</si>
  <si>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</si>
  <si>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</si>
  <si>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</si>
  <si>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</si>
  <si>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</si>
  <si>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</si>
  <si>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</si>
  <si>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</si>
  <si>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</si>
  <si>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</si>
  <si>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</si>
  <si>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</si>
  <si>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</si>
  <si>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</si>
  <si>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</si>
  <si>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</si>
  <si>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</si>
  <si>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</si>
  <si>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</si>
  <si>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</si>
  <si>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</si>
  <si>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</si>
  <si>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</si>
  <si>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</si>
  <si>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</si>
  <si>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</si>
  <si>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</si>
  <si>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</si>
  <si>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</si>
  <si>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</si>
  <si>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</si>
  <si>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</si>
  <si>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</si>
  <si>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</si>
  <si>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</si>
  <si>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</si>
  <si>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</si>
  <si>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</si>
  <si>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</si>
  <si>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</si>
  <si>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</si>
  <si>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</si>
  <si>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</si>
  <si>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</si>
  <si>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</si>
  <si>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</si>
  <si>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</si>
  <si>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</si>
  <si>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</si>
  <si>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</si>
  <si>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</si>
  <si>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</si>
  <si>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</si>
  <si>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</si>
  <si>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</si>
  <si>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</si>
  <si>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</si>
  <si>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</si>
  <si>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</si>
  <si>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</si>
  <si>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</si>
  <si>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</si>
  <si>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</si>
  <si>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</si>
  <si>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</si>
  <si>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</si>
  <si>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</si>
  <si>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</si>
  <si>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</si>
  <si>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</si>
  <si>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</si>
  <si>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</si>
  <si>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</si>
  <si>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</si>
  <si>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</si>
  <si>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</si>
  <si>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</si>
  <si>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</si>
  <si>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</si>
  <si>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</si>
  <si>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</si>
  <si>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</si>
  <si>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</si>
  <si>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</si>
  <si>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</si>
  <si>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</si>
  <si>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</si>
  <si>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</si>
  <si>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</si>
  <si>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</si>
  <si>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</si>
  <si>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</si>
  <si>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</si>
  <si>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</si>
  <si>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</si>
  <si>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</si>
  <si>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</si>
  <si>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</si>
  <si>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</si>
  <si>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</si>
  <si>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</si>
  <si>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</si>
  <si>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</si>
  <si>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</si>
  <si>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</si>
  <si>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</si>
  <si>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</si>
  <si>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</si>
  <si>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</si>
  <si>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</si>
  <si>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</si>
  <si>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</si>
  <si>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</si>
  <si>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</si>
  <si>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</si>
  <si>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</si>
  <si>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</si>
  <si>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</si>
  <si>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</si>
  <si>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</si>
  <si>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</si>
  <si>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</si>
  <si>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</si>
  <si>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</si>
  <si>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</si>
  <si>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</si>
  <si>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</si>
  <si>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</si>
  <si>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</si>
  <si>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</si>
  <si>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</si>
  <si>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</si>
  <si>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</si>
  <si>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</si>
  <si>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</si>
  <si>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</si>
  <si>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</si>
  <si>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</si>
  <si>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</si>
  <si>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</si>
  <si>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</si>
  <si>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</si>
  <si>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</si>
  <si>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</si>
  <si>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</si>
  <si>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</si>
  <si>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</si>
  <si>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</si>
  <si>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</si>
  <si>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</si>
  <si>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</si>
  <si>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</si>
  <si>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</si>
  <si>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</si>
  <si>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</si>
  <si>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</si>
  <si>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</si>
  <si>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</si>
  <si>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</si>
  <si>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</si>
  <si>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</si>
  <si>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</si>
  <si>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</si>
  <si>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</si>
  <si>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</si>
  <si>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</si>
  <si>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</si>
  <si>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</si>
  <si>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</si>
  <si>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</si>
  <si>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</si>
  <si>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</si>
  <si>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</si>
  <si>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</si>
  <si>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</si>
  <si>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</si>
  <si>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</si>
  <si>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</si>
  <si>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</si>
  <si>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</si>
  <si>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</si>
  <si>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</si>
  <si>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</si>
  <si>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</si>
  <si>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</si>
  <si>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</si>
  <si>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</si>
  <si>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</si>
  <si>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</si>
  <si>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</si>
  <si>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</si>
  <si>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</si>
  <si>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</si>
  <si>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</si>
  <si>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</si>
  <si>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</si>
  <si>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</si>
  <si>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</si>
  <si>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</si>
  <si>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</si>
  <si>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</si>
  <si>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</si>
  <si>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</si>
  <si>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</si>
  <si>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</si>
  <si>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</si>
  <si>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</si>
  <si>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</si>
  <si>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</si>
  <si>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</si>
  <si>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</si>
  <si>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</si>
  <si>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</si>
  <si>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</si>
  <si>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</si>
  <si>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</si>
  <si>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</si>
  <si>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</si>
  <si>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</si>
  <si>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</si>
  <si>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</si>
  <si>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</si>
  <si>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</si>
  <si>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</si>
  <si>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</si>
  <si>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</si>
  <si>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</si>
  <si>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</si>
  <si>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</si>
  <si>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</si>
  <si>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</si>
  <si>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</si>
  <si>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</si>
  <si>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</si>
  <si>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</si>
  <si>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</si>
  <si>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</si>
  <si>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</si>
  <si>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</si>
  <si>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</si>
  <si>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</si>
  <si>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</si>
  <si>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</si>
  <si>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</si>
  <si>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</si>
  <si>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</si>
  <si>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</si>
  <si>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</si>
  <si>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</si>
  <si>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</si>
  <si>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</si>
  <si>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</si>
  <si>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</si>
  <si>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</si>
  <si>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</si>
  <si>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</si>
  <si>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</si>
  <si>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</si>
  <si>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</si>
  <si>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</si>
  <si>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</si>
  <si>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</si>
  <si>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</si>
  <si>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</si>
  <si>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</si>
  <si>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</si>
  <si>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</si>
  <si>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</si>
  <si>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</si>
  <si>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</si>
  <si>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</si>
  <si>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</si>
  <si>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</si>
  <si>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</si>
  <si>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</si>
  <si>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</si>
  <si>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</si>
  <si>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</si>
  <si>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</si>
  <si>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</si>
  <si>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</si>
  <si>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</si>
  <si>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</si>
  <si>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</si>
  <si>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</si>
  <si>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</si>
  <si>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</si>
  <si>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</si>
  <si>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</si>
  <si>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</si>
  <si>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</si>
  <si>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</si>
  <si>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</si>
  <si>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</si>
  <si>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</si>
  <si>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</si>
  <si>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</si>
  <si>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</si>
  <si>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</si>
  <si>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</si>
  <si>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</si>
  <si>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</si>
  <si>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</si>
  <si>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</si>
  <si>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</si>
  <si>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</si>
  <si>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</si>
  <si>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</si>
  <si>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</si>
  <si>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</si>
  <si>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</si>
  <si>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</si>
  <si>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</si>
  <si>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</si>
  <si>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</si>
  <si>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</si>
  <si>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</si>
  <si>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</si>
  <si>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</si>
  <si>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</si>
  <si>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</si>
  <si>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</si>
  <si>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</si>
  <si>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</si>
  <si>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</si>
  <si>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</si>
  <si>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</si>
  <si>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</si>
  <si>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</si>
  <si>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</si>
  <si>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</si>
  <si>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</si>
  <si>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</si>
  <si>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</si>
  <si>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</si>
  <si>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</si>
  <si>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</si>
  <si>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</si>
  <si>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</si>
  <si>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</si>
  <si>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</si>
  <si>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</si>
  <si>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</si>
  <si>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</si>
  <si>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</si>
  <si>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</si>
  <si>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</si>
  <si>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</si>
  <si>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</si>
  <si>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</si>
  <si>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</si>
  <si>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</si>
  <si>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</si>
  <si>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</si>
  <si>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</si>
  <si>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</si>
  <si>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</si>
  <si>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</si>
  <si>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</si>
  <si>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</si>
  <si>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</si>
  <si>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</si>
  <si>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</si>
  <si>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</si>
  <si>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</si>
  <si>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</si>
  <si>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</si>
  <si>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</si>
  <si>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</si>
  <si>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</si>
  <si>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</si>
  <si>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</si>
  <si>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</si>
  <si>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</si>
  <si>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</si>
  <si>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</si>
  <si>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</si>
  <si>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</si>
  <si>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</si>
  <si>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</si>
  <si>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</si>
  <si>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</si>
  <si>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</si>
  <si>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</si>
  <si>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</si>
  <si>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</si>
  <si>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</si>
  <si>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</si>
  <si>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</si>
  <si>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</si>
  <si>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</si>
  <si>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</si>
  <si>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</si>
  <si>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</si>
  <si>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</si>
  <si>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</si>
  <si>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</si>
  <si>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</si>
  <si>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</si>
  <si>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</si>
  <si>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</si>
  <si>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</si>
  <si>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</si>
  <si>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</si>
  <si>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</si>
  <si>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</si>
  <si>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</si>
  <si>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</si>
  <si>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</si>
  <si>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</si>
  <si>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</si>
  <si>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</si>
  <si>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</si>
  <si>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</si>
  <si>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</si>
  <si>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</si>
  <si>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</si>
  <si>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</si>
  <si>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</si>
  <si>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</si>
  <si>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</si>
  <si>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</si>
  <si>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</si>
  <si>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</si>
  <si>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</si>
  <si>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</si>
  <si>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</si>
  <si>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</si>
  <si>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</si>
  <si>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</si>
  <si>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</si>
  <si>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</si>
  <si>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</si>
  <si>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</si>
  <si>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</si>
  <si>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</si>
  <si>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</si>
  <si>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</si>
  <si>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</si>
  <si>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</si>
  <si>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</si>
  <si>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</si>
  <si>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</si>
  <si>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</si>
  <si>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</si>
  <si>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</si>
  <si>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</si>
  <si>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</si>
  <si>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</si>
  <si>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</si>
  <si>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</si>
  <si>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</si>
  <si>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</si>
  <si>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</si>
  <si>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</si>
  <si>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</si>
  <si>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</si>
  <si>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</si>
  <si>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</si>
  <si>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</si>
  <si>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</si>
  <si>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</si>
  <si>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</si>
  <si>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</si>
  <si>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</si>
  <si>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</si>
  <si>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</si>
  <si>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</si>
  <si>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</si>
  <si>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</si>
  <si>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</si>
  <si>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</si>
  <si>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</si>
  <si>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</si>
  <si>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</si>
  <si>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</si>
  <si>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</si>
  <si>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</si>
  <si>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</si>
  <si>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</si>
  <si>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</si>
  <si>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</si>
  <si>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</si>
  <si>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</si>
  <si>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</si>
  <si>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</si>
  <si>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</si>
  <si>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</si>
  <si>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</si>
  <si>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</si>
  <si>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</si>
  <si>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</si>
  <si>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</si>
  <si>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</si>
  <si>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</si>
  <si>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</si>
  <si>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</si>
  <si>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</si>
  <si>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</si>
  <si>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</si>
  <si>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</si>
  <si>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</si>
  <si>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</si>
  <si>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</si>
  <si>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</si>
  <si>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</si>
  <si>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</si>
  <si>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</si>
  <si>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</si>
  <si>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</si>
  <si>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</si>
  <si>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</si>
  <si>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</si>
  <si>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</si>
  <si>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</si>
  <si>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</si>
  <si>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</si>
  <si>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</si>
  <si>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</si>
  <si>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</si>
  <si>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</si>
  <si>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</si>
  <si>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</si>
  <si>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</si>
  <si>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</si>
  <si>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</si>
  <si>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</si>
  <si>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</si>
  <si>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</si>
  <si>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</si>
  <si>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</si>
  <si>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</si>
  <si>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</si>
  <si>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</si>
  <si>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</si>
  <si>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</si>
  <si>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</si>
  <si>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</si>
  <si>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</si>
  <si>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</si>
  <si>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</si>
  <si>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</si>
  <si>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</si>
  <si>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</si>
  <si>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</si>
  <si>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</si>
  <si>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</si>
  <si>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</si>
  <si>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</si>
  <si>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</si>
  <si>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</si>
  <si>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</si>
  <si>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</si>
  <si>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</si>
  <si>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</si>
  <si>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</si>
  <si>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</si>
  <si>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</si>
  <si>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</si>
  <si>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</si>
  <si>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</si>
  <si>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</si>
  <si>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</si>
  <si>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</si>
  <si>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</si>
  <si>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</si>
  <si>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</si>
  <si>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</si>
  <si>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</si>
  <si>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</si>
  <si>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</si>
  <si>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</si>
  <si>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</si>
  <si>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</si>
  <si>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</si>
  <si>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</si>
  <si>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</si>
  <si>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</si>
  <si>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</si>
  <si>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</si>
  <si>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</si>
  <si>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</si>
  <si>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</si>
  <si>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</si>
  <si>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</si>
  <si>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</si>
  <si>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</si>
  <si>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</si>
  <si>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</si>
  <si>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</si>
  <si>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</si>
  <si>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</si>
  <si>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</si>
  <si>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</si>
  <si>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</si>
  <si>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</si>
  <si>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</si>
  <si>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</si>
  <si>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</si>
  <si>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</si>
  <si>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</si>
  <si>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</si>
  <si>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</si>
  <si>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</si>
  <si>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</si>
  <si>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</si>
  <si>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</si>
  <si>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</si>
  <si>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</si>
  <si>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</si>
  <si>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</si>
  <si>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</si>
  <si>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</si>
  <si>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</si>
  <si>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</si>
  <si>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</si>
  <si>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</si>
  <si>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</si>
  <si>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</si>
  <si>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</si>
  <si>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</si>
  <si>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</si>
  <si>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</si>
  <si>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</si>
  <si>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</si>
  <si>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</si>
  <si>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</si>
  <si>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</si>
  <si>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</si>
  <si>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</si>
  <si>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</si>
  <si>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</si>
  <si>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</si>
  <si>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</si>
  <si>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</si>
  <si>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</si>
  <si>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</si>
  <si>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</si>
  <si>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</si>
  <si>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</si>
  <si>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</si>
  <si>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</si>
  <si>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</si>
  <si>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</si>
  <si>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</si>
  <si>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</si>
  <si>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</si>
  <si>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</si>
  <si>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</si>
  <si>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</si>
  <si>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</si>
  <si>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</si>
  <si>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</si>
  <si>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</si>
  <si>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</si>
  <si>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</si>
  <si>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</si>
  <si>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</si>
  <si>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</si>
  <si>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</si>
  <si>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</si>
  <si>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</si>
  <si>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</si>
  <si>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</si>
  <si>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</si>
  <si>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</si>
  <si>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</si>
  <si>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</si>
  <si>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</si>
  <si>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</si>
  <si>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</si>
  <si>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</si>
  <si>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</si>
  <si>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</si>
  <si>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</si>
  <si>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</si>
  <si>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</si>
  <si>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</si>
  <si>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</si>
  <si>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</si>
  <si>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</si>
  <si>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</si>
  <si>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</si>
  <si>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</si>
  <si>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</si>
  <si>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</si>
  <si>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</si>
  <si>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</si>
  <si>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</si>
  <si>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</si>
  <si>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</si>
  <si>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</si>
  <si>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</si>
  <si>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</si>
  <si>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</si>
  <si>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</si>
  <si>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</si>
  <si>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</si>
  <si>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</si>
  <si>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</si>
  <si>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</si>
  <si>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</si>
  <si>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</si>
  <si>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</si>
  <si>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</si>
  <si>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</si>
  <si>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</si>
  <si>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</si>
  <si>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</si>
  <si>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</si>
  <si>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</si>
  <si>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</si>
  <si>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</si>
  <si>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</si>
  <si>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</si>
  <si>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</si>
  <si>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</si>
  <si>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</si>
  <si>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</si>
  <si>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</si>
  <si>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</si>
  <si>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</si>
  <si>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</si>
  <si>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</si>
  <si>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</si>
  <si>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</si>
  <si>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</si>
  <si>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</si>
  <si>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</si>
  <si>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</si>
  <si>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</si>
  <si>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</si>
  <si>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</si>
  <si>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</si>
  <si>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</si>
  <si>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</si>
  <si>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</si>
  <si>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</si>
  <si>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</si>
  <si>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</si>
  <si>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</si>
  <si>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</si>
  <si>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</si>
  <si>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</si>
  <si>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</si>
  <si>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</si>
  <si>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</si>
  <si>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</si>
  <si>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</si>
  <si>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</si>
  <si>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</si>
  <si>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</si>
  <si>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</si>
  <si>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</si>
  <si>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</si>
  <si>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</si>
  <si>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</si>
  <si>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</si>
  <si>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</si>
  <si>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</si>
  <si>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</si>
  <si>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</si>
  <si>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</si>
  <si>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</si>
  <si>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</si>
  <si>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</si>
  <si>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</si>
  <si>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</si>
  <si>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</si>
  <si>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</si>
  <si>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</si>
  <si>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</si>
  <si>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</si>
  <si>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</si>
  <si>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</si>
  <si>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</si>
  <si>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</si>
  <si>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</si>
  <si>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</si>
  <si>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</si>
  <si>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</si>
  <si>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</si>
  <si>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</si>
  <si>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</si>
  <si>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</si>
  <si>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</si>
  <si>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</si>
  <si>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</si>
  <si>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</si>
  <si>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</si>
  <si>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</si>
  <si>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</si>
  <si>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</si>
  <si>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</si>
  <si>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</si>
  <si>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</si>
  <si>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</si>
  <si>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</si>
  <si>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</si>
  <si>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</si>
  <si>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</si>
  <si>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</si>
  <si>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</si>
  <si>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</si>
  <si>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</si>
  <si>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</si>
  <si>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</si>
  <si>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</si>
  <si>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</si>
  <si>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</si>
  <si>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</si>
  <si>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</si>
  <si>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</si>
  <si>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</si>
  <si>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</si>
  <si>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</si>
  <si>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</si>
  <si>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</si>
  <si>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</si>
  <si>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</si>
  <si>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</si>
  <si>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</si>
  <si>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</si>
  <si>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</si>
  <si>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</si>
  <si>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</si>
  <si>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</si>
  <si>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</si>
  <si>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</si>
  <si>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</si>
  <si>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</si>
  <si>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</si>
  <si>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</si>
  <si>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</si>
  <si>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</si>
  <si>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</si>
  <si>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</si>
  <si>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</si>
  <si>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</si>
  <si>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</si>
  <si>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</si>
  <si>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</si>
  <si>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</si>
  <si>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</si>
  <si>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</si>
  <si>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</si>
  <si>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</si>
  <si>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</si>
  <si>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</si>
  <si>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</si>
  <si>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</si>
  <si>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</si>
  <si>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</si>
  <si>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</si>
  <si>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</si>
  <si>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</si>
  <si>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</si>
  <si>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</si>
  <si>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</si>
  <si>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</si>
  <si>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</si>
  <si>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</si>
  <si>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</si>
  <si>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</si>
  <si>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</si>
  <si>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</si>
  <si>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</si>
  <si>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</si>
  <si>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</si>
  <si>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</si>
  <si>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</si>
  <si>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</si>
  <si>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</si>
  <si>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</si>
  <si>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</si>
  <si>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</si>
  <si>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</si>
  <si>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</si>
  <si>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</si>
  <si>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</si>
  <si>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</si>
  <si>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</si>
  <si>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</si>
  <si>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</si>
  <si>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</si>
  <si>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</si>
  <si>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</si>
  <si>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</si>
  <si>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</si>
  <si>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</si>
  <si>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</si>
  <si>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</si>
  <si>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</si>
  <si>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</si>
  <si>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</si>
  <si>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</si>
  <si>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</si>
  <si>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</si>
  <si>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</si>
  <si>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</si>
  <si>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</si>
  <si>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</si>
  <si>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</si>
  <si>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</si>
  <si>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</si>
  <si>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</si>
  <si>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</si>
  <si>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</si>
  <si>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</si>
  <si>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</si>
  <si>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</si>
  <si>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</si>
  <si>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</si>
  <si>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</si>
  <si>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</si>
  <si>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</si>
  <si>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</si>
  <si>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</si>
  <si>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</si>
  <si>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</si>
  <si>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</si>
  <si>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</si>
  <si>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</si>
  <si>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</si>
  <si>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</si>
  <si>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</si>
  <si>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</si>
  <si>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</si>
  <si>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</si>
  <si>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</si>
  <si>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</si>
  <si>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</si>
  <si>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</si>
  <si>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</si>
  <si>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</si>
  <si>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</si>
  <si>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</si>
  <si>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</si>
  <si>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</si>
  <si>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</si>
  <si>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</si>
  <si>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</si>
  <si>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</si>
  <si>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</si>
  <si>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</si>
  <si>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</si>
  <si>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</si>
  <si>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</si>
  <si>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</si>
  <si>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</si>
  <si>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</si>
  <si>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</si>
  <si>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</si>
  <si>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</si>
  <si>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</si>
  <si>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</si>
  <si>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</si>
  <si>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</si>
  <si>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</si>
  <si>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</si>
  <si>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</si>
  <si>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</si>
  <si>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</si>
  <si>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</si>
  <si>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</si>
  <si>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</si>
  <si>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</si>
  <si>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</si>
  <si>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</si>
  <si>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</si>
  <si>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</si>
  <si>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</si>
  <si>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</si>
  <si>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</si>
  <si>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</si>
  <si>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</si>
  <si>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</si>
  <si>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</si>
  <si>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</si>
  <si>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</si>
  <si>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</si>
  <si>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</si>
  <si>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</si>
  <si>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</si>
  <si>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</si>
  <si>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</si>
  <si>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</si>
  <si>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</si>
  <si>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</si>
  <si>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</si>
  <si>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</si>
  <si>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</si>
  <si>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</si>
  <si>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</si>
  <si>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</si>
  <si>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</si>
  <si>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</si>
  <si>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</si>
  <si>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</si>
  <si>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</si>
  <si>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</si>
  <si>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</si>
  <si>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</si>
  <si>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</si>
  <si>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</si>
  <si>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</si>
  <si>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</si>
  <si>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</si>
  <si>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</si>
  <si>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</si>
  <si>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</si>
  <si>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</si>
  <si>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</si>
  <si>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</si>
  <si>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</si>
  <si>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</si>
  <si>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</si>
  <si>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</si>
  <si>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</si>
  <si>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</si>
  <si>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</si>
  <si>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</si>
  <si>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</si>
  <si>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</si>
  <si>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</si>
  <si>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</si>
  <si>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</si>
  <si>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</si>
  <si>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</si>
  <si>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</si>
  <si>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</si>
  <si>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</si>
  <si>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</si>
  <si>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</si>
  <si>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</si>
  <si>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</si>
  <si>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</si>
  <si>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</si>
  <si>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</si>
  <si>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</si>
  <si>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</si>
  <si>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</si>
  <si>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</si>
  <si>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</si>
  <si>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</si>
  <si>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</si>
  <si>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</si>
  <si>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</si>
  <si>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</si>
  <si>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</si>
  <si>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</si>
  <si>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</si>
  <si>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</si>
  <si>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</si>
  <si>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</si>
  <si>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</si>
  <si>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</si>
  <si>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</si>
  <si>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</si>
  <si>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</si>
  <si>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</si>
  <si>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</si>
  <si>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</si>
  <si>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</si>
  <si>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</si>
  <si>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</si>
  <si>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</si>
  <si>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</si>
  <si>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</si>
  <si>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</si>
  <si>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</si>
  <si>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</si>
  <si>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</si>
  <si>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</si>
  <si>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</si>
  <si>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</si>
  <si>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</si>
  <si>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</si>
  <si>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</si>
  <si>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</si>
  <si>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</si>
  <si>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</si>
  <si>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</si>
  <si>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</si>
  <si>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</si>
  <si>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</si>
  <si>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</si>
  <si>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</si>
  <si>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</si>
  <si>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</si>
  <si>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</si>
  <si>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</si>
  <si>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</si>
  <si>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</si>
  <si>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</si>
  <si>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</si>
  <si>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</si>
  <si>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</si>
  <si>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</si>
  <si>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</si>
  <si>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</si>
  <si>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</si>
  <si>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</si>
  <si>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</si>
  <si>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</si>
  <si>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</si>
  <si>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</si>
  <si>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</si>
  <si>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</si>
  <si>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</si>
  <si>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</si>
  <si>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</si>
  <si>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</si>
  <si>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</si>
  <si>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</si>
  <si>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</si>
  <si>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</si>
  <si>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</si>
  <si>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</si>
  <si>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</si>
  <si>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</si>
  <si>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</si>
  <si>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</si>
  <si>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</si>
  <si>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</si>
  <si>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</si>
  <si>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</si>
  <si>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</si>
  <si>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</si>
  <si>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</si>
  <si>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</si>
  <si>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</si>
  <si>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</si>
  <si>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</si>
  <si>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</si>
  <si>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</si>
  <si>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</si>
  <si>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</si>
  <si>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</si>
  <si>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</si>
  <si>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</si>
  <si>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</si>
  <si>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</si>
  <si>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</si>
  <si>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</si>
  <si>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</si>
  <si>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</si>
  <si>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</si>
  <si>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</si>
  <si>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</si>
  <si>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</si>
  <si>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</si>
  <si>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</si>
  <si>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</si>
  <si>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</si>
  <si>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</si>
  <si>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</si>
  <si>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</si>
  <si>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</si>
  <si>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</si>
  <si>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</si>
  <si>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</si>
  <si>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</si>
  <si>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</si>
  <si>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</si>
  <si>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</si>
  <si>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</si>
  <si>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</si>
  <si>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</si>
  <si>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</si>
  <si>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</si>
  <si>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</si>
  <si>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</si>
  <si>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</si>
  <si>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</si>
  <si>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</si>
  <si>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</si>
  <si>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</si>
  <si>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</si>
  <si>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</si>
  <si>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</si>
  <si>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</si>
  <si>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</si>
  <si>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</si>
  <si>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</si>
  <si>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</si>
  <si>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</si>
  <si>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</si>
  <si>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</si>
  <si>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</si>
  <si>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</si>
  <si>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</si>
  <si>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</si>
  <si>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</si>
  <si>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</si>
  <si>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</si>
  <si>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</si>
  <si>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</si>
  <si>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</si>
  <si>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</si>
  <si>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</si>
  <si>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</si>
  <si>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</si>
  <si>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</si>
  <si>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</si>
  <si>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</si>
  <si>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</si>
  <si>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</si>
  <si>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</si>
  <si>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</si>
  <si>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</si>
  <si>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</si>
  <si>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</si>
  <si>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</si>
  <si>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</si>
  <si>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</si>
  <si>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</si>
  <si>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</si>
  <si>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</si>
  <si>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</si>
  <si>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</si>
  <si>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</si>
  <si>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</si>
  <si>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</si>
  <si>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</si>
  <si>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</si>
  <si>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</si>
  <si>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</si>
  <si>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</si>
  <si>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</si>
  <si>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</si>
  <si>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</si>
  <si>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</si>
  <si>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</si>
  <si>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</si>
  <si>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</si>
  <si>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</si>
  <si>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</si>
  <si>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</si>
  <si>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</si>
  <si>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</si>
  <si>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</si>
  <si>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</si>
  <si>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</si>
  <si>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</si>
  <si>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</si>
  <si>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</si>
  <si>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</si>
  <si>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</si>
  <si>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</si>
  <si>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</si>
  <si>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</si>
  <si>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</si>
  <si>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</si>
  <si>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</si>
  <si>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</si>
  <si>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</si>
  <si>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</si>
  <si>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</si>
  <si>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</si>
  <si>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</si>
  <si>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</si>
  <si>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</si>
  <si>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</si>
  <si>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</si>
  <si>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</si>
  <si>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</si>
  <si>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</si>
  <si>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</si>
  <si>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</si>
  <si>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</si>
  <si>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</si>
  <si>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</si>
  <si>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</si>
  <si>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</si>
  <si>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</si>
  <si>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</si>
  <si>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</si>
  <si>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</si>
  <si>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</si>
  <si>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</si>
  <si>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</si>
  <si>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</si>
  <si>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</si>
  <si>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</si>
  <si>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</si>
  <si>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</si>
  <si>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</si>
  <si>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</si>
  <si>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</si>
  <si>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</si>
  <si>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</si>
  <si>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</si>
  <si>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</si>
  <si>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</si>
  <si>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</si>
  <si>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</si>
  <si>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</si>
  <si>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</si>
  <si>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</si>
  <si>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</si>
  <si>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</si>
  <si>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</si>
  <si>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</si>
  <si>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</si>
  <si>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</si>
  <si>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</si>
  <si>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</si>
  <si>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</si>
  <si>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</si>
  <si>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</si>
  <si>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</si>
  <si>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</si>
  <si>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</si>
  <si>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</si>
  <si>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</si>
  <si>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</si>
  <si>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</si>
  <si>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</si>
  <si>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</si>
  <si>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</si>
  <si>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</si>
  <si>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</si>
  <si>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</si>
  <si>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</si>
  <si>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</si>
  <si>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</si>
  <si>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</si>
  <si>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</si>
  <si>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</si>
  <si>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</si>
  <si>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</si>
  <si>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</si>
  <si>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</si>
  <si>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</si>
  <si>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</si>
  <si>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</si>
  <si>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</si>
  <si>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</si>
  <si>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</si>
  <si>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</si>
  <si>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</si>
  <si>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</si>
  <si>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</si>
  <si>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</si>
  <si>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</si>
  <si>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</si>
  <si>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</si>
  <si>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</si>
  <si>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</si>
  <si>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</si>
  <si>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</si>
  <si>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</si>
  <si>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</si>
  <si>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</si>
  <si>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</si>
  <si>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</si>
  <si>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</si>
  <si>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</si>
  <si>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</si>
  <si>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</si>
  <si>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</si>
  <si>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</si>
  <si>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</si>
  <si>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</si>
  <si>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</si>
  <si>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</si>
  <si>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</si>
  <si>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</si>
  <si>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</si>
  <si>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</si>
  <si>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</si>
  <si>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</si>
  <si>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</si>
  <si>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</si>
  <si>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</si>
  <si>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</si>
  <si>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</si>
  <si>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</si>
  <si>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</si>
  <si>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</si>
  <si>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</si>
  <si>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</si>
  <si>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</si>
  <si>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</si>
  <si>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</si>
  <si>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</si>
  <si>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</si>
  <si>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</si>
  <si>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</si>
  <si>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</si>
  <si>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</si>
  <si>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</si>
  <si>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</si>
  <si>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</si>
  <si>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</si>
  <si>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</si>
  <si>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</si>
  <si>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</si>
  <si>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</si>
  <si>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</si>
  <si>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</si>
  <si>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</si>
  <si>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</si>
  <si>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</si>
  <si>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</si>
  <si>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</si>
  <si>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</si>
  <si>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</si>
  <si>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</si>
  <si>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</si>
  <si>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</si>
  <si>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</si>
  <si>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</si>
  <si>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</si>
  <si>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</si>
  <si>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</si>
  <si>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</si>
  <si>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</si>
  <si>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</si>
  <si>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</si>
  <si>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</si>
  <si>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</si>
  <si>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</si>
  <si>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</si>
  <si>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</si>
  <si>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</si>
  <si>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</si>
  <si>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</si>
  <si>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</si>
  <si>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</si>
  <si>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</si>
  <si>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</si>
  <si>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</si>
  <si>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</si>
  <si>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</si>
  <si>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</si>
  <si>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</si>
  <si>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</si>
  <si>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</si>
  <si>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</si>
  <si>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</si>
  <si>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</si>
  <si>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</si>
  <si>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</si>
  <si>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</si>
  <si>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</si>
  <si>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</si>
  <si>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</si>
  <si>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</si>
  <si>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</si>
  <si>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</si>
  <si>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</si>
  <si>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</si>
  <si>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</si>
  <si>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</si>
  <si>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</si>
  <si>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</si>
  <si>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</si>
  <si>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</si>
  <si>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</si>
  <si>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</si>
  <si>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</si>
  <si>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</si>
  <si>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</si>
  <si>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</si>
  <si>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</si>
  <si>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</si>
  <si>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</si>
  <si>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</si>
  <si>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</si>
  <si>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</si>
  <si>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</si>
  <si>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</si>
  <si>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</si>
  <si>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</si>
  <si>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</si>
  <si>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</si>
  <si>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</si>
  <si>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</si>
  <si>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</si>
  <si>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</si>
  <si>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</si>
  <si>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</si>
  <si>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</si>
  <si>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</si>
  <si>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</si>
  <si>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</si>
  <si>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</si>
  <si>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</si>
  <si>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</si>
  <si>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Wieland Metal Services</t>
  </si>
  <si>
    <t>Scott Faniola</t>
  </si>
  <si>
    <t>scott.faniola@wieland.com</t>
  </si>
  <si>
    <t>216-978-2012</t>
  </si>
  <si>
    <t>Director of Supply Chain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</si>
</sst>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0" fillId="0" borderId="19" xfId="0" applyBorder="1" applyAlignment="1" applyProtection="1">
      <alignmen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ht="13.2">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399999999999999">
      <c r="A13" s="363"/>
      <c r="B13" s="2">
        <v>1</v>
      </c>
      <c r="C13" s="37" t="s">
        <v>1088</v>
      </c>
      <c r="D13" s="39" t="s">
        <v>876</v>
      </c>
      <c r="E13" s="194" t="s">
        <v>853</v>
      </c>
      <c r="F13" s="194"/>
      <c r="G13" s="34"/>
    </row>
    <row r="14" spans="1:7" ht="30.6">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55" customHeight="1">
      <c r="A29" s="363"/>
      <c r="B29" s="376"/>
      <c r="C29" s="370"/>
      <c r="D29" s="373"/>
      <c r="E29" s="361"/>
      <c r="F29" s="196" t="s">
        <v>61</v>
      </c>
      <c r="G29" s="34"/>
    </row>
    <row r="30" spans="1:7" ht="62.5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5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12.2">
      <c r="A36" s="363"/>
      <c r="B36" s="377"/>
      <c r="C36" s="371"/>
      <c r="D36" s="374"/>
      <c r="E36" s="362"/>
      <c r="F36" s="197" t="s">
        <v>69</v>
      </c>
      <c r="G36" s="34"/>
    </row>
    <row r="37" spans="1:7" ht="102">
      <c r="A37" s="363"/>
      <c r="B37" s="170">
        <v>3.01</v>
      </c>
      <c r="C37" s="171" t="s">
        <v>70</v>
      </c>
      <c r="D37" s="39" t="s">
        <v>2270</v>
      </c>
      <c r="E37" s="198" t="s">
        <v>1328</v>
      </c>
      <c r="F37" s="199" t="s">
        <v>1434</v>
      </c>
      <c r="G37" s="34"/>
    </row>
    <row r="38" spans="1:7" ht="81.599999999999994">
      <c r="A38" s="363"/>
      <c r="B38" s="170">
        <v>3.02</v>
      </c>
      <c r="C38" s="171" t="s">
        <v>1361</v>
      </c>
      <c r="D38" s="39" t="s">
        <v>2271</v>
      </c>
      <c r="E38" s="198" t="s">
        <v>1376</v>
      </c>
      <c r="F38" s="199" t="s">
        <v>1435</v>
      </c>
      <c r="G38" s="34"/>
    </row>
    <row r="39" spans="1:7" ht="81.599999999999994">
      <c r="A39" s="363"/>
      <c r="B39" s="180">
        <v>4</v>
      </c>
      <c r="C39" s="179" t="s">
        <v>1531</v>
      </c>
      <c r="D39" s="39" t="s">
        <v>2272</v>
      </c>
      <c r="E39" s="37" t="s">
        <v>2215</v>
      </c>
      <c r="F39" s="37" t="s">
        <v>1532</v>
      </c>
      <c r="G39" s="34"/>
    </row>
    <row r="40" spans="1:7" ht="40.799999999999997">
      <c r="A40" s="363"/>
      <c r="B40" s="170">
        <v>4.01</v>
      </c>
      <c r="C40" s="179" t="s">
        <v>1531</v>
      </c>
      <c r="D40" s="39" t="s">
        <v>2274</v>
      </c>
      <c r="E40" s="37" t="s">
        <v>2229</v>
      </c>
      <c r="F40" s="37" t="s">
        <v>2233</v>
      </c>
      <c r="G40" s="34"/>
    </row>
    <row r="41" spans="1:7" ht="40.799999999999997">
      <c r="A41" s="363"/>
      <c r="B41" s="170" t="s">
        <v>2261</v>
      </c>
      <c r="C41" s="179" t="s">
        <v>1531</v>
      </c>
      <c r="D41" s="39" t="s">
        <v>2273</v>
      </c>
      <c r="E41" s="37" t="s">
        <v>2264</v>
      </c>
      <c r="F41" s="37" t="s">
        <v>2262</v>
      </c>
      <c r="G41" s="34"/>
    </row>
    <row r="42" spans="1:7" ht="40.799999999999997">
      <c r="A42" s="363"/>
      <c r="B42" s="170" t="s">
        <v>2299</v>
      </c>
      <c r="C42" s="179" t="s">
        <v>1531</v>
      </c>
      <c r="D42" s="39" t="s">
        <v>2306</v>
      </c>
      <c r="E42" s="37" t="s">
        <v>2263</v>
      </c>
      <c r="F42" s="37" t="s">
        <v>2300</v>
      </c>
      <c r="G42" s="34"/>
    </row>
    <row r="43" spans="1:7" ht="112.2">
      <c r="A43" s="363"/>
      <c r="B43" s="191">
        <v>4.0999999999999996</v>
      </c>
      <c r="C43" s="179" t="s">
        <v>2305</v>
      </c>
      <c r="D43" s="192">
        <v>42867</v>
      </c>
      <c r="E43" s="200" t="s">
        <v>2308</v>
      </c>
      <c r="F43" s="37" t="s">
        <v>2307</v>
      </c>
      <c r="G43" s="34"/>
    </row>
    <row r="44" spans="1:7" ht="71.400000000000006">
      <c r="A44" s="363"/>
      <c r="B44" s="191">
        <v>4.2</v>
      </c>
      <c r="C44" s="179" t="s">
        <v>2305</v>
      </c>
      <c r="D44" s="192">
        <v>42704</v>
      </c>
      <c r="E44" s="200" t="s">
        <v>2510</v>
      </c>
      <c r="F44" s="37" t="s">
        <v>2485</v>
      </c>
      <c r="G44" s="34"/>
    </row>
    <row r="45" spans="1:7" ht="132.6">
      <c r="A45" s="363"/>
      <c r="B45" s="240">
        <v>5</v>
      </c>
      <c r="C45" s="179" t="s">
        <v>2305</v>
      </c>
      <c r="D45" s="192">
        <v>42867</v>
      </c>
      <c r="E45" s="200" t="s">
        <v>12917</v>
      </c>
      <c r="F45" s="37" t="s">
        <v>12639</v>
      </c>
      <c r="G45" s="34"/>
    </row>
    <row r="46" spans="1:7" ht="30.6">
      <c r="A46" s="363"/>
      <c r="B46" s="191">
        <v>5.01</v>
      </c>
      <c r="C46" s="179" t="s">
        <v>2305</v>
      </c>
      <c r="D46" s="192">
        <v>42907</v>
      </c>
      <c r="E46" s="200" t="s">
        <v>12935</v>
      </c>
      <c r="F46" s="37" t="s">
        <v>12639</v>
      </c>
      <c r="G46" s="34"/>
    </row>
    <row r="47" spans="1:7" ht="61.2">
      <c r="A47" s="363"/>
      <c r="B47" s="191">
        <v>5.0999999999999996</v>
      </c>
      <c r="C47" s="179" t="s">
        <v>2305</v>
      </c>
      <c r="D47" s="192">
        <v>43070</v>
      </c>
      <c r="E47" s="200" t="s">
        <v>13129</v>
      </c>
      <c r="F47" s="37" t="s">
        <v>13130</v>
      </c>
      <c r="G47" s="34"/>
    </row>
    <row r="48" spans="1:7" ht="51">
      <c r="A48" s="363"/>
      <c r="B48" s="191">
        <v>5.1100000000000003</v>
      </c>
      <c r="C48" s="179" t="s">
        <v>13371</v>
      </c>
      <c r="D48" s="192">
        <v>43217</v>
      </c>
      <c r="E48" s="200" t="s">
        <v>13499</v>
      </c>
      <c r="F48" s="37" t="s">
        <v>13405</v>
      </c>
      <c r="G48" s="34"/>
    </row>
    <row r="49" spans="1:7" ht="51">
      <c r="A49" s="363"/>
      <c r="B49" s="191">
        <v>5.12</v>
      </c>
      <c r="C49" s="179" t="s">
        <v>13371</v>
      </c>
      <c r="D49" s="192">
        <v>43581</v>
      </c>
      <c r="E49" s="200" t="s">
        <v>13499</v>
      </c>
      <c r="F49" s="37" t="s">
        <v>14064</v>
      </c>
      <c r="G49" s="34"/>
    </row>
    <row r="50" spans="1:7" ht="71.400000000000006">
      <c r="A50" s="363"/>
      <c r="B50" s="240">
        <v>6</v>
      </c>
      <c r="C50" s="179" t="s">
        <v>13371</v>
      </c>
      <c r="D50" s="192">
        <v>43964</v>
      </c>
      <c r="E50" s="200" t="s">
        <v>14291</v>
      </c>
      <c r="F50" s="37" t="s">
        <v>14074</v>
      </c>
      <c r="G50" s="34"/>
    </row>
    <row r="51" spans="1:7" ht="40.799999999999997">
      <c r="A51" s="363"/>
      <c r="B51" s="191">
        <v>6.01</v>
      </c>
      <c r="C51" s="179" t="s">
        <v>13371</v>
      </c>
      <c r="D51" s="192">
        <v>43970</v>
      </c>
      <c r="E51" s="200" t="s">
        <v>15309</v>
      </c>
      <c r="F51" s="200" t="s">
        <v>14074</v>
      </c>
      <c r="G51" s="34"/>
    </row>
    <row r="52" spans="1:7" ht="40.799999999999997">
      <c r="A52" s="363"/>
      <c r="B52" s="191">
        <v>6.1</v>
      </c>
      <c r="C52" s="179" t="s">
        <v>13371</v>
      </c>
      <c r="D52" s="192">
        <v>44314</v>
      </c>
      <c r="E52" s="200" t="s">
        <v>15314</v>
      </c>
      <c r="F52" s="200" t="s">
        <v>15319</v>
      </c>
      <c r="G52" s="34"/>
    </row>
    <row r="53" spans="1:7" ht="13.2" thickBot="1">
      <c r="A53" s="364"/>
      <c r="B53" s="365" t="str">
        <f ca="1">OFFSET(L!$C$1,MATCH("General"&amp;"Cpy",L!$A:$A,0)-1,SL,,)</f>
        <v>© 2021 Responsible Minerals Initiative. All rights reserved.</v>
      </c>
      <c r="C53" s="365"/>
      <c r="D53" s="365"/>
      <c r="E53" s="365"/>
      <c r="F53" s="365"/>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0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22" zoomScalePageLayoutView="70" workbookViewId="0">
      <selection activeCell="D26" sqref="D26:E26"/>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6.2">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8" t="s">
        <v>15607</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6" t="s">
        <v>15608</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8" t="s">
        <v>15609</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8" t="s">
        <v>15607</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8" t="s">
        <v>15610</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6" t="s">
        <v>15608</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54" t="s">
        <v>15609</v>
      </c>
      <c r="E21" s="455"/>
      <c r="F21" s="455"/>
      <c r="G21" s="455"/>
      <c r="H21" s="455"/>
      <c r="I21" s="455"/>
      <c r="J21" s="45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9">
        <v>44368</v>
      </c>
      <c r="E22" s="440"/>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38" priority="119" stopIfTrue="1">
      <formula>AND(OR($D$26="No",AND($D$26="Yes",$D$32="No")),OR($D$27="No",AND($D$27="Yes",$D$33="No")),OR($D$28="No",AND($D$28="Yes",$D$34="No")),OR($D$29="No",AND($D$29="Yes",$D$35="No")))</formula>
    </cfRule>
    <cfRule type="expression" dxfId="137" priority="120" stopIfTrue="1">
      <formula>IF(D75="",TRUE)</formula>
    </cfRule>
  </conditionalFormatting>
  <conditionalFormatting sqref="G77:J77">
    <cfRule type="expression" dxfId="136" priority="91" stopIfTrue="1">
      <formula>IF(AND($D$77="Yes",$G$77=""),TRUE)</formula>
    </cfRule>
  </conditionalFormatting>
  <conditionalFormatting sqref="D9:G9">
    <cfRule type="expression" dxfId="135" priority="186" stopIfTrue="1">
      <formula>IF($D$9="",TRUE)</formula>
    </cfRule>
  </conditionalFormatting>
  <conditionalFormatting sqref="D22:E22">
    <cfRule type="expression" dxfId="134" priority="193" stopIfTrue="1">
      <formula>IF($D$22="",TRUE)</formula>
    </cfRule>
  </conditionalFormatting>
  <conditionalFormatting sqref="D10:J10">
    <cfRule type="expression" dxfId="133" priority="90" stopIfTrue="1">
      <formula>IF($D$9=$Q$9,TRUE)</formula>
    </cfRule>
    <cfRule type="expression" dxfId="132" priority="200" stopIfTrue="1">
      <formula>IF(AND($D$10="",$D$9=$R$9),TRUE)</formula>
    </cfRule>
  </conditionalFormatting>
  <conditionalFormatting sqref="D35:E35 D41:E41 D53:E53 D59:E59 D65:E65 D71:E71">
    <cfRule type="expression" dxfId="131" priority="198" stopIfTrue="1">
      <formula>$P$29=""</formula>
    </cfRule>
  </conditionalFormatting>
  <conditionalFormatting sqref="D32:E32">
    <cfRule type="expression" dxfId="130" priority="176" stopIfTrue="1">
      <formula>$P$26=""</formula>
    </cfRule>
  </conditionalFormatting>
  <conditionalFormatting sqref="D32:E32">
    <cfRule type="expression" dxfId="129" priority="89" stopIfTrue="1">
      <formula>IF(AND(OR($D$26="Yes",$D$26=""),$D$32=""),1,0)</formula>
    </cfRule>
  </conditionalFormatting>
  <conditionalFormatting sqref="D38 D50 D56 D62 D68">
    <cfRule type="expression" dxfId="128" priority="85" stopIfTrue="1">
      <formula>$P$32=""</formula>
    </cfRule>
  </conditionalFormatting>
  <conditionalFormatting sqref="D41 D53 D59 D65 D71">
    <cfRule type="expression" dxfId="127" priority="82" stopIfTrue="1">
      <formula>$P$35=""</formula>
    </cfRule>
  </conditionalFormatting>
  <conditionalFormatting sqref="D38:E38 D50:E50 D56:E56 D62:E62 D68:E68">
    <cfRule type="expression" dxfId="126" priority="87" stopIfTrue="1">
      <formula>$P$26=""</formula>
    </cfRule>
    <cfRule type="expression" dxfId="125" priority="88" stopIfTrue="1">
      <formula>IF(AND(OR($D$26="Yes",$D$26=""),D38=""),1,0)</formula>
    </cfRule>
  </conditionalFormatting>
  <conditionalFormatting sqref="G85:J85">
    <cfRule type="expression" dxfId="124" priority="81" stopIfTrue="1">
      <formula>IF(AND($D$85="Yes, using other format (describe)",$G$85=""),TRUE)</formula>
    </cfRule>
  </conditionalFormatting>
  <conditionalFormatting sqref="D41:E41 D53:E53 D59:E59 D65:E65 D71:E71">
    <cfRule type="expression" dxfId="123" priority="199" stopIfTrue="1">
      <formula>IF(AND(OR($D$29="Yes",$D$29=""),D41=""),1,0)</formula>
    </cfRule>
  </conditionalFormatting>
  <conditionalFormatting sqref="D35:E35">
    <cfRule type="expression" dxfId="122" priority="73" stopIfTrue="1">
      <formula>IF(AND(OR($D$29="Yes",$D$29=""),$D$35=""),1,0)</formula>
    </cfRule>
  </conditionalFormatting>
  <conditionalFormatting sqref="D47:E47">
    <cfRule type="expression" dxfId="121" priority="67" stopIfTrue="1">
      <formula>$P$29=""</formula>
    </cfRule>
  </conditionalFormatting>
  <conditionalFormatting sqref="D44">
    <cfRule type="expression" dxfId="120" priority="61" stopIfTrue="1">
      <formula>$P$32=""</formula>
    </cfRule>
  </conditionalFormatting>
  <conditionalFormatting sqref="D47">
    <cfRule type="expression" dxfId="119" priority="58" stopIfTrue="1">
      <formula>$P$35=""</formula>
    </cfRule>
  </conditionalFormatting>
  <conditionalFormatting sqref="D44:E44">
    <cfRule type="expression" dxfId="118" priority="62" stopIfTrue="1">
      <formula>$P$26=""</formula>
    </cfRule>
    <cfRule type="expression" dxfId="117" priority="63" stopIfTrue="1">
      <formula>IF(AND(OR($D$26="Yes",$D$26=""),D44=""),1,0)</formula>
    </cfRule>
  </conditionalFormatting>
  <conditionalFormatting sqref="D51:E51">
    <cfRule type="expression" dxfId="116" priority="22" stopIfTrue="1">
      <formula>$P$39=""</formula>
    </cfRule>
    <cfRule type="expression" dxfId="115" priority="23" stopIfTrue="1">
      <formula>IF(AND(OR($D$27="Yes",$D$27=""),D51=""),1,0)</formula>
    </cfRule>
  </conditionalFormatting>
  <conditionalFormatting sqref="D47:E47">
    <cfRule type="expression" dxfId="114" priority="68" stopIfTrue="1">
      <formula>IF(AND(OR($D$29="Yes",$D$29=""),D47=""),1,0)</formula>
    </cfRule>
  </conditionalFormatting>
  <conditionalFormatting sqref="D8:J8">
    <cfRule type="expression" dxfId="113" priority="56" stopIfTrue="1">
      <formula>IF($D$8="",TRUE)</formula>
    </cfRule>
  </conditionalFormatting>
  <conditionalFormatting sqref="D15:J15">
    <cfRule type="expression" dxfId="112" priority="52" stopIfTrue="1">
      <formula>IF($D$15="",TRUE)</formula>
    </cfRule>
  </conditionalFormatting>
  <conditionalFormatting sqref="D16:J16">
    <cfRule type="expression" dxfId="111" priority="53" stopIfTrue="1">
      <formula>IF($D$16="",TRUE)</formula>
    </cfRule>
  </conditionalFormatting>
  <conditionalFormatting sqref="D17:J17">
    <cfRule type="expression" dxfId="110" priority="54" stopIfTrue="1">
      <formula>IF($D$17="",TRUE)</formula>
    </cfRule>
  </conditionalFormatting>
  <conditionalFormatting sqref="D18:J18">
    <cfRule type="expression" dxfId="109" priority="55" stopIfTrue="1">
      <formula>IF($D$18="",TRUE)</formula>
    </cfRule>
  </conditionalFormatting>
  <conditionalFormatting sqref="D20:J20">
    <cfRule type="expression" dxfId="108" priority="51" stopIfTrue="1">
      <formula>IF($D$20="",TRUE)</formula>
    </cfRule>
  </conditionalFormatting>
  <conditionalFormatting sqref="D26:E26">
    <cfRule type="expression" dxfId="107" priority="47" stopIfTrue="1">
      <formula>IF($D$26="",TRUE)</formula>
    </cfRule>
  </conditionalFormatting>
  <conditionalFormatting sqref="D27:E27">
    <cfRule type="expression" dxfId="106" priority="48" stopIfTrue="1">
      <formula>IF($D$27="",TRUE)</formula>
    </cfRule>
  </conditionalFormatting>
  <conditionalFormatting sqref="D28:E28">
    <cfRule type="expression" dxfId="105" priority="49" stopIfTrue="1">
      <formula>IF($D$28="",TRUE)</formula>
    </cfRule>
  </conditionalFormatting>
  <conditionalFormatting sqref="D29:E29">
    <cfRule type="expression" dxfId="104" priority="50" stopIfTrue="1">
      <formula>IF($D$29="",TRUE)</formula>
    </cfRule>
  </conditionalFormatting>
  <conditionalFormatting sqref="D34:E34">
    <cfRule type="expression" dxfId="103" priority="45" stopIfTrue="1">
      <formula>$P$28=""</formula>
    </cfRule>
  </conditionalFormatting>
  <conditionalFormatting sqref="D33:E33">
    <cfRule type="expression" dxfId="102" priority="43" stopIfTrue="1">
      <formula>IF(AND(OR($D$27="Yes",$D$27=""),$D$33=""),1,0)</formula>
    </cfRule>
    <cfRule type="expression" dxfId="101" priority="44" stopIfTrue="1">
      <formula>$P$27=""</formula>
    </cfRule>
  </conditionalFormatting>
  <conditionalFormatting sqref="D34:E34">
    <cfRule type="expression" dxfId="100" priority="46" stopIfTrue="1">
      <formula>IF(AND(OR($D$28="Yes",$D$28=""),$D$34=""),1,0)</formula>
    </cfRule>
  </conditionalFormatting>
  <conditionalFormatting sqref="D64:E64">
    <cfRule type="expression" dxfId="99" priority="8" stopIfTrue="1">
      <formula>$P$28=""</formula>
    </cfRule>
  </conditionalFormatting>
  <conditionalFormatting sqref="D63">
    <cfRule type="expression" dxfId="98" priority="9" stopIfTrue="1">
      <formula>$P$33=""</formula>
    </cfRule>
  </conditionalFormatting>
  <conditionalFormatting sqref="D64">
    <cfRule type="expression" dxfId="97" priority="7" stopIfTrue="1">
      <formula>$P$34=""</formula>
    </cfRule>
    <cfRule type="expression" dxfId="96" priority="12" stopIfTrue="1">
      <formula>IF(AND(OR($D$28="Yes",$D$28=""),D64=""),1,0)</formula>
    </cfRule>
  </conditionalFormatting>
  <conditionalFormatting sqref="D63:E63">
    <cfRule type="expression" dxfId="95" priority="10" stopIfTrue="1">
      <formula>$P$39=""</formula>
    </cfRule>
    <cfRule type="expression" dxfId="94" priority="11" stopIfTrue="1">
      <formula>IF(AND(OR($D$27="Yes",$D$27=""),D63=""),1,0)</formula>
    </cfRule>
  </conditionalFormatting>
  <conditionalFormatting sqref="D40:E40">
    <cfRule type="expression" dxfId="93" priority="32" stopIfTrue="1">
      <formula>$P$28=""</formula>
    </cfRule>
  </conditionalFormatting>
  <conditionalFormatting sqref="D39:E39">
    <cfRule type="expression" dxfId="92" priority="33" stopIfTrue="1">
      <formula>$P$33=""</formula>
    </cfRule>
  </conditionalFormatting>
  <conditionalFormatting sqref="D40">
    <cfRule type="expression" dxfId="91" priority="31" stopIfTrue="1">
      <formula>$P$34=""</formula>
    </cfRule>
    <cfRule type="expression" dxfId="90" priority="36" stopIfTrue="1">
      <formula>IF(AND(OR($D$28="Yes",$D$28=""),D40=""),1,0)</formula>
    </cfRule>
  </conditionalFormatting>
  <conditionalFormatting sqref="D39:E39">
    <cfRule type="expression" dxfId="89" priority="34" stopIfTrue="1">
      <formula>$P$39=""</formula>
    </cfRule>
    <cfRule type="expression" dxfId="88" priority="35" stopIfTrue="1">
      <formula>IF(AND(OR($D$27="Yes",$D$27=""),D39=""),1,0)</formula>
    </cfRule>
  </conditionalFormatting>
  <conditionalFormatting sqref="D46:E46">
    <cfRule type="expression" dxfId="87" priority="26" stopIfTrue="1">
      <formula>$P$28=""</formula>
    </cfRule>
  </conditionalFormatting>
  <conditionalFormatting sqref="D45">
    <cfRule type="expression" dxfId="86" priority="27" stopIfTrue="1">
      <formula>$P$33=""</formula>
    </cfRule>
  </conditionalFormatting>
  <conditionalFormatting sqref="D46">
    <cfRule type="expression" dxfId="85" priority="25" stopIfTrue="1">
      <formula>$P$34=""</formula>
    </cfRule>
    <cfRule type="expression" dxfId="84" priority="30" stopIfTrue="1">
      <formula>IF(AND(OR($D$28="Yes",$D$28=""),D46=""),1,0)</formula>
    </cfRule>
  </conditionalFormatting>
  <conditionalFormatting sqref="D45:E45">
    <cfRule type="expression" dxfId="83" priority="28" stopIfTrue="1">
      <formula>$P$39=""</formula>
    </cfRule>
    <cfRule type="expression" dxfId="82" priority="29" stopIfTrue="1">
      <formula>IF(AND(OR($D$27="Yes",$D$27=""),D45=""),1,0)</formula>
    </cfRule>
  </conditionalFormatting>
  <conditionalFormatting sqref="D52:E52">
    <cfRule type="expression" dxfId="81" priority="20" stopIfTrue="1">
      <formula>$P$28=""</formula>
    </cfRule>
  </conditionalFormatting>
  <conditionalFormatting sqref="D51">
    <cfRule type="expression" dxfId="80" priority="21" stopIfTrue="1">
      <formula>$P$33=""</formula>
    </cfRule>
  </conditionalFormatting>
  <conditionalFormatting sqref="D52">
    <cfRule type="expression" dxfId="79" priority="19" stopIfTrue="1">
      <formula>$P$34=""</formula>
    </cfRule>
    <cfRule type="expression" dxfId="78" priority="24" stopIfTrue="1">
      <formula>IF(AND(OR($D$28="Yes",$D$28=""),D52=""),1,0)</formula>
    </cfRule>
  </conditionalFormatting>
  <conditionalFormatting sqref="D58:E58">
    <cfRule type="expression" dxfId="77" priority="14" stopIfTrue="1">
      <formula>$P$28=""</formula>
    </cfRule>
  </conditionalFormatting>
  <conditionalFormatting sqref="D57">
    <cfRule type="expression" dxfId="76" priority="15" stopIfTrue="1">
      <formula>$P$33=""</formula>
    </cfRule>
  </conditionalFormatting>
  <conditionalFormatting sqref="D58">
    <cfRule type="expression" dxfId="75" priority="13" stopIfTrue="1">
      <formula>$P$34=""</formula>
    </cfRule>
    <cfRule type="expression" dxfId="74" priority="18" stopIfTrue="1">
      <formula>IF(AND(OR($D$28="Yes",$D$28=""),D58=""),1,0)</formula>
    </cfRule>
  </conditionalFormatting>
  <conditionalFormatting sqref="D57:E57">
    <cfRule type="expression" dxfId="73" priority="16" stopIfTrue="1">
      <formula>$P$39=""</formula>
    </cfRule>
    <cfRule type="expression" dxfId="72" priority="17" stopIfTrue="1">
      <formula>IF(AND(OR($D$27="Yes",$D$27=""),D57=""),1,0)</formula>
    </cfRule>
  </conditionalFormatting>
  <conditionalFormatting sqref="D70:E70">
    <cfRule type="expression" dxfId="71" priority="2" stopIfTrue="1">
      <formula>$P$28=""</formula>
    </cfRule>
  </conditionalFormatting>
  <conditionalFormatting sqref="D69">
    <cfRule type="expression" dxfId="70" priority="3" stopIfTrue="1">
      <formula>$P$33=""</formula>
    </cfRule>
  </conditionalFormatting>
  <conditionalFormatting sqref="D70">
    <cfRule type="expression" dxfId="69" priority="1" stopIfTrue="1">
      <formula>$P$34=""</formula>
    </cfRule>
    <cfRule type="expression" dxfId="68" priority="6" stopIfTrue="1">
      <formula>IF(AND(OR($D$28="Yes",$D$28=""),D70=""),1,0)</formula>
    </cfRule>
  </conditionalFormatting>
  <conditionalFormatting sqref="D69:E69">
    <cfRule type="expression" dxfId="67" priority="4" stopIfTrue="1">
      <formula>$P$39=""</formula>
    </cfRule>
    <cfRule type="expression" dxfId="66" priority="5" stopIfTrue="1">
      <formula>IF(AND(OR($D$27="Yes",$D$27=""),D69=""),1,0)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pane ySplit="4" topLeftCell="A5" activePane="bottomLeft" state="frozen"/>
      <selection pane="bottomLeft" activeCell="J3" sqref="J3"/>
    </sheetView>
  </sheetViews>
  <sheetFormatPr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2" t="str">
        <f ca="1">OFFSET(L!$C$1,MATCH("Smelter List"&amp;ADDRESS(ROW(),COLUMN(),4),L!$A:$A,0)-1,SL,,)</f>
        <v>Link to "RMAP Conformant Smelter List"</v>
      </c>
      <c r="K2" s="443"/>
      <c r="L2" s="443"/>
      <c r="M2" s="443"/>
      <c r="N2" s="443"/>
      <c r="O2" s="443"/>
      <c r="P2" s="231"/>
      <c r="Q2" s="232"/>
      <c r="R2" s="233"/>
      <c r="S2" s="233"/>
      <c r="T2" s="233"/>
      <c r="U2" s="262"/>
      <c r="V2" s="262"/>
      <c r="W2" s="263"/>
      <c r="X2" s="262"/>
      <c r="Y2" s="262"/>
      <c r="Z2" s="262"/>
      <c r="AH2" s="174" t="s">
        <v>488</v>
      </c>
    </row>
    <row r="3" spans="1:34" s="264" customFormat="1" ht="274.05" customHeight="1">
      <c r="A3" s="202"/>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65"/>
      <c r="G3" s="445" t="str">
        <f ca="1">OFFSET(L!$C$1,MATCH("General"&amp;"Cpy",L!$A:$A,0)-1,SL,,)</f>
        <v>© 2021 Responsible Minerals Initiative. All rights reserved.</v>
      </c>
      <c r="H3" s="445"/>
      <c r="I3" s="44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324"/>
      <c r="B5" s="215" t="s">
        <v>1131</v>
      </c>
      <c r="C5" s="457" t="s">
        <v>842</v>
      </c>
      <c r="D5" s="278"/>
      <c r="E5" s="215" t="str">
        <f ca="1">IF(ISERROR($V5),"",OFFSET('Smelter Look-up'!$D$4,$V5-4,0)&amp;"")</f>
        <v>BOLIVIA (PLURINATIONAL STATE OF)</v>
      </c>
      <c r="F5" s="215" t="str">
        <f ca="1">IF(ISERROR($V5),"",OFFSET('Smelter Look-up'!$E$4,$V5-4,0))</f>
        <v>CID000438</v>
      </c>
      <c r="G5" s="215" t="str">
        <f ca="1">IF(C5=$X$4,"Enter smelter details",IF(ISERROR($V5),"",OFFSET('Smelter Look-up'!$F$4,$V5-4,0)))</f>
        <v>RMI</v>
      </c>
      <c r="H5" s="216">
        <f ca="1">IF(ISERROR($V5),"",OFFSET('Smelter Look-up'!$G$4,$V5-4,0))</f>
        <v>0</v>
      </c>
      <c r="I5" s="217" t="str">
        <f ca="1">IF(ISERROR($V5),"",OFFSET('Smelter Look-up'!$H$4,$V5-4,0))</f>
        <v>Oruro</v>
      </c>
      <c r="J5" s="217" t="str">
        <f ca="1">IF(ISERROR($V5),"",OFFSET('Smelter Look-up'!$I$4,$V5-4,0))</f>
        <v>Oruro</v>
      </c>
      <c r="K5" s="268"/>
      <c r="L5" s="268"/>
      <c r="M5" s="268"/>
      <c r="N5" s="268"/>
      <c r="O5" s="268"/>
      <c r="P5" s="218"/>
      <c r="Q5" s="269"/>
      <c r="R5" s="215" t="str">
        <f ca="1">IF(ISERROR($V5),"",OFFSET('Smelter Look-up'!$C$4,$V5-4,0)&amp;"")</f>
        <v>EM Vinto</v>
      </c>
      <c r="S5" s="222" t="str">
        <f t="shared" ref="S5" ca="1" si="0">IF(B5="","",IF(ISERROR(MATCH($E5,CL,0)),"Unknown",INDIRECT("'C'!$A$"&amp;MATCH($E5,CL,0)+1)))</f>
        <v>BO</v>
      </c>
      <c r="T5" s="222" t="str">
        <f ca="1">IF(B5="","",IF(ISERROR(MATCH($J5,SorP!$B$1:$B$6230,0)),"",INDIRECT("'SorP'!$A$"&amp;MATCH($J5,SorP!$B$1:$B$6230,0))))</f>
        <v>BO-O</v>
      </c>
      <c r="U5" s="238"/>
      <c r="V5" s="270">
        <f>IF(C5="",NA(),MATCH($B5&amp;$C5,'Smelter Look-up'!$J:$J,0))</f>
        <v>412</v>
      </c>
      <c r="W5" s="271"/>
      <c r="X5" s="271">
        <f t="shared" ref="X5" ca="1" si="1">IF(AND(C5="Smelter not listed",OR(LEN(D5)=0,LEN(E5)=0)),1,0)</f>
        <v>0</v>
      </c>
      <c r="Y5" s="271"/>
      <c r="Z5" s="271"/>
      <c r="AB5" s="273" t="str">
        <f t="shared" ref="AB5" si="2">B5&amp;C5</f>
        <v>TinEM Vinto</v>
      </c>
    </row>
    <row r="6" spans="1:34" s="272" customFormat="1" ht="19.95" customHeight="1">
      <c r="A6" s="324"/>
      <c r="B6" s="215" t="s">
        <v>1131</v>
      </c>
      <c r="C6" s="457" t="s">
        <v>2248</v>
      </c>
      <c r="D6" s="278"/>
      <c r="E6" s="215" t="str">
        <f ca="1">IF(ISERROR($V6),"",OFFSET('Smelter Look-up'!$D$4,$V6-4,0)&amp;"")</f>
        <v>BOLIVIA (PLURINATIONAL STATE OF)</v>
      </c>
      <c r="F6" s="215" t="str">
        <f ca="1">IF(ISERROR($V6),"",OFFSET('Smelter Look-up'!$E$4,$V6-4,0))</f>
        <v>CID000438</v>
      </c>
      <c r="G6" s="215" t="str">
        <f ca="1">IF(C6=$X$4,"Enter smelter details",IF(ISERROR($V6),"",OFFSET('Smelter Look-up'!$F$4,$V6-4,0)))</f>
        <v>RMI</v>
      </c>
      <c r="H6" s="216">
        <f ca="1">IF(ISERROR($V6),"",OFFSET('Smelter Look-up'!$G$4,$V6-4,0))</f>
        <v>0</v>
      </c>
      <c r="I6" s="217" t="str">
        <f ca="1">IF(ISERROR($V6),"",OFFSET('Smelter Look-up'!$H$4,$V6-4,0))</f>
        <v>Oruro</v>
      </c>
      <c r="J6" s="217" t="str">
        <f ca="1">IF(ISERROR($V6),"",OFFSET('Smelter Look-up'!$I$4,$V6-4,0))</f>
        <v>Oruro</v>
      </c>
      <c r="K6" s="268"/>
      <c r="L6" s="268"/>
      <c r="M6" s="268"/>
      <c r="N6" s="268"/>
      <c r="O6" s="268"/>
      <c r="P6" s="218"/>
      <c r="Q6" s="269"/>
      <c r="R6" s="215" t="str">
        <f ca="1">IF(ISERROR($V6),"",OFFSET('Smelter Look-up'!$C$4,$V6-4,0)&amp;"")</f>
        <v>EM Vinto</v>
      </c>
      <c r="S6" s="222" t="str">
        <f t="shared" ref="S6:S36" ca="1" si="3">IF(B6="","",IF(ISERROR(MATCH($E6,CL,0)),"Unknown",INDIRECT("'C'!$A$"&amp;MATCH($E6,CL,0)+1)))</f>
        <v>BO</v>
      </c>
      <c r="T6" s="222" t="str">
        <f ca="1">IF(B6="","",IF(ISERROR(MATCH($J6,SorP!$B$1:$B$6230,0)),"",INDIRECT("'SorP'!$A$"&amp;MATCH($J6,SorP!$B$1:$B$6230,0))))</f>
        <v>BO-O</v>
      </c>
      <c r="U6" s="238"/>
      <c r="V6" s="270">
        <f>IF(C6="",NA(),MATCH($B6&amp;$C6,'Smelter Look-up'!$J:$J,0))</f>
        <v>413</v>
      </c>
      <c r="W6" s="271"/>
      <c r="X6" s="271">
        <f t="shared" ref="X6:X36" ca="1" si="4">IF(AND(C6="Smelter not listed",OR(LEN(D6)=0,LEN(E6)=0)),1,0)</f>
        <v>0</v>
      </c>
      <c r="Y6" s="271"/>
      <c r="Z6" s="271"/>
      <c r="AB6" s="273" t="str">
        <f t="shared" ref="AB6:AB36" si="5">B6&amp;C6</f>
        <v>TinEmpresa Metalúrgica Vinto</v>
      </c>
    </row>
    <row r="7" spans="1:34" s="272" customFormat="1" ht="19.95" customHeight="1">
      <c r="A7" s="324"/>
      <c r="B7" s="215" t="s">
        <v>1131</v>
      </c>
      <c r="C7" s="457" t="s">
        <v>815</v>
      </c>
      <c r="D7" s="278"/>
      <c r="E7" s="215" t="str">
        <f ca="1">IF(ISERROR($V7),"",OFFSET('Smelter Look-up'!$D$4,$V7-4,0)&amp;"")</f>
        <v>POLAND</v>
      </c>
      <c r="F7" s="215" t="str">
        <f ca="1">IF(ISERROR($V7),"",OFFSET('Smelter Look-up'!$E$4,$V7-4,0))</f>
        <v>CID000468</v>
      </c>
      <c r="G7" s="215" t="str">
        <f ca="1">IF(C7=$X$4,"Enter smelter details",IF(ISERROR($V7),"",OFFSET('Smelter Look-up'!$F$4,$V7-4,0)))</f>
        <v>RMI</v>
      </c>
      <c r="H7" s="216">
        <f ca="1">IF(ISERROR($V7),"",OFFSET('Smelter Look-up'!$G$4,$V7-4,0))</f>
        <v>0</v>
      </c>
      <c r="I7" s="217" t="str">
        <f ca="1">IF(ISERROR($V7),"",OFFSET('Smelter Look-up'!$H$4,$V7-4,0))</f>
        <v>Chmielów</v>
      </c>
      <c r="J7" s="217" t="str">
        <f ca="1">IF(ISERROR($V7),"",OFFSET('Smelter Look-up'!$I$4,$V7-4,0))</f>
        <v>Podkarpackie</v>
      </c>
      <c r="K7" s="268"/>
      <c r="L7" s="268"/>
      <c r="M7" s="268"/>
      <c r="N7" s="268"/>
      <c r="O7" s="268"/>
      <c r="P7" s="218"/>
      <c r="Q7" s="269"/>
      <c r="R7" s="215" t="str">
        <f ca="1">IF(ISERROR($V7),"",OFFSET('Smelter Look-up'!$C$4,$V7-4,0)&amp;"")</f>
        <v>Fenix Metals</v>
      </c>
      <c r="S7" s="222" t="str">
        <f t="shared" ca="1" si="3"/>
        <v>PL</v>
      </c>
      <c r="T7" s="222" t="str">
        <f ca="1">IF(B7="","",IF(ISERROR(MATCH($J7,SorP!$B$1:$B$6230,0)),"",INDIRECT("'SorP'!$A$"&amp;MATCH($J7,SorP!$B$1:$B$6230,0))))</f>
        <v>PL-18</v>
      </c>
      <c r="U7" s="238"/>
      <c r="V7" s="270">
        <f>IF(C7="",NA(),MATCH($B7&amp;$C7,'Smelter Look-up'!$J:$J,0))</f>
        <v>421</v>
      </c>
      <c r="W7" s="271"/>
      <c r="X7" s="271">
        <f t="shared" ca="1" si="4"/>
        <v>0</v>
      </c>
      <c r="Y7" s="271"/>
      <c r="Z7" s="271"/>
      <c r="AB7" s="273" t="str">
        <f t="shared" si="5"/>
        <v>TinFenix Metals</v>
      </c>
    </row>
    <row r="8" spans="1:34" s="272" customFormat="1" ht="19.95" customHeight="1">
      <c r="A8" s="324"/>
      <c r="B8" s="215" t="s">
        <v>1131</v>
      </c>
      <c r="C8" s="457" t="s">
        <v>2160</v>
      </c>
      <c r="D8" s="278"/>
      <c r="E8" s="215" t="str">
        <f ca="1">IF(ISERROR($V8),"",OFFSET('Smelter Look-up'!$D$4,$V8-4,0)&amp;"")</f>
        <v>CHINA</v>
      </c>
      <c r="F8" s="215" t="str">
        <f ca="1">IF(ISERROR($V8),"",OFFSET('Smelter Look-up'!$E$4,$V8-4,0))</f>
        <v>CID000538</v>
      </c>
      <c r="G8" s="215" t="str">
        <f ca="1">IF(C8=$X$4,"Enter smelter details",IF(ISERROR($V8),"",OFFSET('Smelter Look-up'!$F$4,$V8-4,0)))</f>
        <v>RMI</v>
      </c>
      <c r="H8" s="216">
        <f ca="1">IF(ISERROR($V8),"",OFFSET('Smelter Look-up'!$G$4,$V8-4,0))</f>
        <v>0</v>
      </c>
      <c r="I8" s="217" t="str">
        <f ca="1">IF(ISERROR($V8),"",OFFSET('Smelter Look-up'!$H$4,$V8-4,0))</f>
        <v>Gejiu</v>
      </c>
      <c r="J8" s="217" t="str">
        <f ca="1">IF(ISERROR($V8),"",OFFSET('Smelter Look-up'!$I$4,$V8-4,0))</f>
        <v>Yunnan Sheng</v>
      </c>
      <c r="K8" s="268"/>
      <c r="L8" s="268"/>
      <c r="M8" s="268"/>
      <c r="N8" s="268"/>
      <c r="O8" s="268"/>
      <c r="P8" s="218"/>
      <c r="Q8" s="269"/>
      <c r="R8" s="215" t="str">
        <f ca="1">IF(ISERROR($V8),"",OFFSET('Smelter Look-up'!$C$4,$V8-4,0)&amp;"")</f>
        <v>Gejiu Non-Ferrous Metal Processing Co., Ltd.</v>
      </c>
      <c r="S8" s="222" t="str">
        <f t="shared" ca="1" si="3"/>
        <v>CN</v>
      </c>
      <c r="T8" s="222" t="str">
        <f ca="1">IF(B8="","",IF(ISERROR(MATCH($J8,SorP!$B$1:$B$6230,0)),"",INDIRECT("'SorP'!$A$"&amp;MATCH($J8,SorP!$B$1:$B$6230,0))))</f>
        <v>CN-YN</v>
      </c>
      <c r="U8" s="238"/>
      <c r="V8" s="270">
        <f>IF(C8="",NA(),MATCH($B8&amp;$C8,'Smelter Look-up'!$J:$J,0))</f>
        <v>428</v>
      </c>
      <c r="W8" s="271"/>
      <c r="X8" s="271">
        <f t="shared" ca="1" si="4"/>
        <v>0</v>
      </c>
      <c r="Y8" s="271"/>
      <c r="Z8" s="271"/>
      <c r="AB8" s="273" t="str">
        <f t="shared" si="5"/>
        <v>TinGejiu Non-Ferrous Metal Processing Co., Ltd.</v>
      </c>
    </row>
    <row r="9" spans="1:34" s="272" customFormat="1" ht="19.95" customHeight="1">
      <c r="A9" s="324"/>
      <c r="B9" s="215" t="s">
        <v>1130</v>
      </c>
      <c r="C9" s="457" t="s">
        <v>2532</v>
      </c>
      <c r="D9" s="278"/>
      <c r="E9" s="215" t="str">
        <f ca="1">IF(ISERROR($V9),"",OFFSET('Smelter Look-up'!$D$4,$V9-4,0)&amp;"")</f>
        <v>CHINA</v>
      </c>
      <c r="F9" s="215" t="str">
        <f ca="1">IF(ISERROR($V9),"",OFFSET('Smelter Look-up'!$E$4,$V9-4,0))</f>
        <v>CID000707</v>
      </c>
      <c r="G9" s="215" t="str">
        <f ca="1">IF(C9=$X$4,"Enter smelter details",IF(ISERROR($V9),"",OFFSET('Smelter Look-up'!$F$4,$V9-4,0)))</f>
        <v>RMI</v>
      </c>
      <c r="H9" s="216">
        <f ca="1">IF(ISERROR($V9),"",OFFSET('Smelter Look-up'!$G$4,$V9-4,0))</f>
        <v>0</v>
      </c>
      <c r="I9" s="217" t="str">
        <f ca="1">IF(ISERROR($V9),"",OFFSET('Smelter Look-up'!$H$4,$V9-4,0))</f>
        <v>Fanling</v>
      </c>
      <c r="J9" s="217" t="str">
        <f ca="1">IF(ISERROR($V9),"",OFFSET('Smelter Look-up'!$I$4,$V9-4,0))</f>
        <v>Hong Kong SAR</v>
      </c>
      <c r="K9" s="268"/>
      <c r="L9" s="268"/>
      <c r="M9" s="268"/>
      <c r="N9" s="268"/>
      <c r="O9" s="268"/>
      <c r="P9" s="218"/>
      <c r="Q9" s="269"/>
      <c r="R9" s="215" t="str">
        <f ca="1">IF(ISERROR($V9),"",OFFSET('Smelter Look-up'!$C$4,$V9-4,0)&amp;"")</f>
        <v>Heraeus Metals Hong Kong Ltd.</v>
      </c>
      <c r="S9" s="222" t="str">
        <f t="shared" ca="1" si="3"/>
        <v>CN</v>
      </c>
      <c r="T9" s="222" t="str">
        <f ca="1">IF(B9="","",IF(ISERROR(MATCH($J9,SorP!$B$1:$B$6230,0)),"",INDIRECT("'SorP'!$A$"&amp;MATCH($J9,SorP!$B$1:$B$6230,0))))</f>
        <v>CN-HK</v>
      </c>
      <c r="U9" s="238"/>
      <c r="V9" s="270">
        <f>IF(C9="",NA(),MATCH($B9&amp;$C9,'Smelter Look-up'!$J:$J,0))</f>
        <v>103</v>
      </c>
      <c r="W9" s="271"/>
      <c r="X9" s="271">
        <f t="shared" ca="1" si="4"/>
        <v>0</v>
      </c>
      <c r="Y9" s="271"/>
      <c r="Z9" s="271"/>
      <c r="AB9" s="273" t="str">
        <f t="shared" si="5"/>
        <v>GoldHeraeus Metals Hong Kong Ltd.</v>
      </c>
    </row>
    <row r="10" spans="1:34" s="272" customFormat="1" ht="19.95" customHeight="1">
      <c r="A10" s="324"/>
      <c r="B10" s="215" t="s">
        <v>1130</v>
      </c>
      <c r="C10" s="457" t="s">
        <v>2311</v>
      </c>
      <c r="D10" s="278"/>
      <c r="E10" s="215" t="str">
        <f ca="1">IF(ISERROR($V10),"",OFFSET('Smelter Look-up'!$D$4,$V10-4,0)&amp;"")</f>
        <v>CANADA</v>
      </c>
      <c r="F10" s="215" t="str">
        <f ca="1">IF(ISERROR($V10),"",OFFSET('Smelter Look-up'!$E$4,$V10-4,0))</f>
        <v>CID000924</v>
      </c>
      <c r="G10" s="215" t="str">
        <f ca="1">IF(C10=$X$4,"Enter smelter details",IF(ISERROR($V10),"",OFFSET('Smelter Look-up'!$F$4,$V10-4,0)))</f>
        <v>RMI</v>
      </c>
      <c r="H10" s="216">
        <f ca="1">IF(ISERROR($V10),"",OFFSET('Smelter Look-up'!$G$4,$V10-4,0))</f>
        <v>0</v>
      </c>
      <c r="I10" s="217" t="str">
        <f ca="1">IF(ISERROR($V10),"",OFFSET('Smelter Look-up'!$H$4,$V10-4,0))</f>
        <v>Brampton</v>
      </c>
      <c r="J10" s="217" t="str">
        <f ca="1">IF(ISERROR($V10),"",OFFSET('Smelter Look-up'!$I$4,$V10-4,0))</f>
        <v>Ontario</v>
      </c>
      <c r="K10" s="268"/>
      <c r="L10" s="268"/>
      <c r="M10" s="268"/>
      <c r="N10" s="268"/>
      <c r="O10" s="268"/>
      <c r="P10" s="218"/>
      <c r="Q10" s="269"/>
      <c r="R10" s="215" t="str">
        <f ca="1">IF(ISERROR($V10),"",OFFSET('Smelter Look-up'!$C$4,$V10-4,0)&amp;"")</f>
        <v>Asahi Refining Canada Ltd.</v>
      </c>
      <c r="S10" s="222" t="str">
        <f t="shared" ca="1" si="3"/>
        <v>CA</v>
      </c>
      <c r="T10" s="222" t="str">
        <f ca="1">IF(B10="","",IF(ISERROR(MATCH($J10,SorP!$B$1:$B$6230,0)),"",INDIRECT("'SorP'!$A$"&amp;MATCH($J10,SorP!$B$1:$B$6230,0))))</f>
        <v>CA-ON</v>
      </c>
      <c r="U10" s="238"/>
      <c r="V10" s="270">
        <f>IF(C10="",NA(),MATCH($B10&amp;$C10,'Smelter Look-up'!$J:$J,0))</f>
        <v>27</v>
      </c>
      <c r="W10" s="271"/>
      <c r="X10" s="271">
        <f t="shared" ca="1" si="4"/>
        <v>0</v>
      </c>
      <c r="Y10" s="271"/>
      <c r="Z10" s="271"/>
      <c r="AB10" s="273" t="str">
        <f t="shared" si="5"/>
        <v>GoldAsahi Refining Canada Ltd.</v>
      </c>
    </row>
    <row r="11" spans="1:34" s="272" customFormat="1" ht="19.95" customHeight="1">
      <c r="A11" s="324"/>
      <c r="B11" s="215" t="s">
        <v>1130</v>
      </c>
      <c r="C11" s="457" t="s">
        <v>694</v>
      </c>
      <c r="D11" s="278"/>
      <c r="E11" s="215" t="str">
        <f ca="1">IF(ISERROR($V11),"",OFFSET('Smelter Look-up'!$D$4,$V11-4,0)&amp;"")</f>
        <v>UNITED STATES OF AMERICA</v>
      </c>
      <c r="F11" s="215" t="str">
        <f ca="1">IF(ISERROR($V11),"",OFFSET('Smelter Look-up'!$E$4,$V11-4,0))</f>
        <v>CID000969</v>
      </c>
      <c r="G11" s="215" t="str">
        <f ca="1">IF(C11=$X$4,"Enter smelter details",IF(ISERROR($V11),"",OFFSET('Smelter Look-up'!$F$4,$V11-4,0)))</f>
        <v>RMI</v>
      </c>
      <c r="H11" s="216">
        <f ca="1">IF(ISERROR($V11),"",OFFSET('Smelter Look-up'!$G$4,$V11-4,0))</f>
        <v>0</v>
      </c>
      <c r="I11" s="217" t="str">
        <f ca="1">IF(ISERROR($V11),"",OFFSET('Smelter Look-up'!$H$4,$V11-4,0))</f>
        <v>Magna</v>
      </c>
      <c r="J11" s="217" t="str">
        <f ca="1">IF(ISERROR($V11),"",OFFSET('Smelter Look-up'!$I$4,$V11-4,0))</f>
        <v>Utah</v>
      </c>
      <c r="K11" s="268"/>
      <c r="L11" s="268"/>
      <c r="M11" s="268"/>
      <c r="N11" s="268"/>
      <c r="O11" s="268"/>
      <c r="P11" s="218"/>
      <c r="Q11" s="269"/>
      <c r="R11" s="215" t="str">
        <f ca="1">IF(ISERROR($V11),"",OFFSET('Smelter Look-up'!$C$4,$V11-4,0)&amp;"")</f>
        <v>Kennecott Utah Copper LLC</v>
      </c>
      <c r="S11" s="222" t="str">
        <f t="shared" ca="1" si="3"/>
        <v>US</v>
      </c>
      <c r="T11" s="222" t="str">
        <f ca="1">IF(B11="","",IF(ISERROR(MATCH($J11,SorP!$B$1:$B$6230,0)),"",INDIRECT("'SorP'!$A$"&amp;MATCH($J11,SorP!$B$1:$B$6230,0))))</f>
        <v>US-UT</v>
      </c>
      <c r="U11" s="238"/>
      <c r="V11" s="270">
        <f>IF(C11="",NA(),MATCH($B11&amp;$C11,'Smelter Look-up'!$J:$J,0))</f>
        <v>133</v>
      </c>
      <c r="W11" s="271"/>
      <c r="X11" s="271">
        <f t="shared" ca="1" si="4"/>
        <v>0</v>
      </c>
      <c r="Y11" s="271"/>
      <c r="Z11" s="271"/>
      <c r="AB11" s="273" t="str">
        <f t="shared" si="5"/>
        <v>GoldKennecott Utah Copper LLC</v>
      </c>
    </row>
    <row r="12" spans="1:34" s="272" customFormat="1" ht="19.95" customHeight="1">
      <c r="A12" s="324"/>
      <c r="B12" s="215" t="s">
        <v>1131</v>
      </c>
      <c r="C12" s="457" t="s">
        <v>1327</v>
      </c>
      <c r="D12" s="278"/>
      <c r="E12" s="215" t="str">
        <f ca="1">IF(ISERROR($V12),"",OFFSET('Smelter Look-up'!$D$4,$V12-4,0)&amp;"")</f>
        <v>CHINA</v>
      </c>
      <c r="F12" s="215" t="str">
        <f ca="1">IF(ISERROR($V12),"",OFFSET('Smelter Look-up'!$E$4,$V12-4,0))</f>
        <v>CID001070</v>
      </c>
      <c r="G12" s="215" t="str">
        <f ca="1">IF(C12=$X$4,"Enter smelter details",IF(ISERROR($V12),"",OFFSET('Smelter Look-up'!$F$4,$V12-4,0)))</f>
        <v>RMI</v>
      </c>
      <c r="H12" s="216">
        <f ca="1">IF(ISERROR($V12),"",OFFSET('Smelter Look-up'!$G$4,$V12-4,0))</f>
        <v>0</v>
      </c>
      <c r="I12" s="217" t="str">
        <f ca="1">IF(ISERROR($V12),"",OFFSET('Smelter Look-up'!$H$4,$V12-4,0))</f>
        <v>Laibin</v>
      </c>
      <c r="J12" s="217" t="str">
        <f ca="1">IF(ISERROR($V12),"",OFFSET('Smelter Look-up'!$I$4,$V12-4,0))</f>
        <v>Guangxi Zhuangzu Zizhiqu</v>
      </c>
      <c r="K12" s="268"/>
      <c r="L12" s="268"/>
      <c r="M12" s="268"/>
      <c r="N12" s="268"/>
      <c r="O12" s="268"/>
      <c r="P12" s="218"/>
      <c r="Q12" s="269"/>
      <c r="R12" s="215" t="str">
        <f ca="1">IF(ISERROR($V12),"",OFFSET('Smelter Look-up'!$C$4,$V12-4,0)&amp;"")</f>
        <v>China Tin Group Co., Ltd.</v>
      </c>
      <c r="S12" s="222" t="str">
        <f t="shared" ca="1" si="3"/>
        <v>CN</v>
      </c>
      <c r="T12" s="222" t="str">
        <f ca="1">IF(B12="","",IF(ISERROR(MATCH($J12,SorP!$B$1:$B$6230,0)),"",INDIRECT("'SorP'!$A$"&amp;MATCH($J12,SorP!$B$1:$B$6230,0))))</f>
        <v>CN-GX</v>
      </c>
      <c r="U12" s="238"/>
      <c r="V12" s="270">
        <f>IF(C12="",NA(),MATCH($B12&amp;$C12,'Smelter Look-up'!$J:$J,0))</f>
        <v>395</v>
      </c>
      <c r="W12" s="271"/>
      <c r="X12" s="271">
        <f t="shared" ca="1" si="4"/>
        <v>0</v>
      </c>
      <c r="Y12" s="271"/>
      <c r="Z12" s="271"/>
      <c r="AB12" s="273" t="str">
        <f t="shared" si="5"/>
        <v>TinChina Tin Group Co., Ltd.</v>
      </c>
    </row>
    <row r="13" spans="1:34" s="272" customFormat="1" ht="19.95" customHeight="1">
      <c r="A13" s="324"/>
      <c r="B13" s="215" t="s">
        <v>1131</v>
      </c>
      <c r="C13" s="457" t="s">
        <v>821</v>
      </c>
      <c r="D13" s="278"/>
      <c r="E13" s="215" t="str">
        <f ca="1">IF(ISERROR($V13),"",OFFSET('Smelter Look-up'!$D$4,$V13-4,0)&amp;"")</f>
        <v>MALAYSIA</v>
      </c>
      <c r="F13" s="215" t="str">
        <f ca="1">IF(ISERROR($V13),"",OFFSET('Smelter Look-up'!$E$4,$V13-4,0))</f>
        <v>CID001105</v>
      </c>
      <c r="G13" s="215" t="str">
        <f ca="1">IF(C13=$X$4,"Enter smelter details",IF(ISERROR($V13),"",OFFSET('Smelter Look-up'!$F$4,$V13-4,0)))</f>
        <v>RMI</v>
      </c>
      <c r="H13" s="216">
        <f ca="1">IF(ISERROR($V13),"",OFFSET('Smelter Look-up'!$G$4,$V13-4,0))</f>
        <v>0</v>
      </c>
      <c r="I13" s="217" t="str">
        <f ca="1">IF(ISERROR($V13),"",OFFSET('Smelter Look-up'!$H$4,$V13-4,0))</f>
        <v>Butterworth</v>
      </c>
      <c r="J13" s="217" t="str">
        <f ca="1">IF(ISERROR($V13),"",OFFSET('Smelter Look-up'!$I$4,$V13-4,0))</f>
        <v>Pulau Pinang</v>
      </c>
      <c r="K13" s="268"/>
      <c r="L13" s="268"/>
      <c r="M13" s="268"/>
      <c r="N13" s="268"/>
      <c r="O13" s="268"/>
      <c r="P13" s="218"/>
      <c r="Q13" s="269"/>
      <c r="R13" s="215" t="str">
        <f ca="1">IF(ISERROR($V13),"",OFFSET('Smelter Look-up'!$C$4,$V13-4,0)&amp;"")</f>
        <v>Malaysia Smelting Corporation (MSC)</v>
      </c>
      <c r="S13" s="222" t="str">
        <f t="shared" ca="1" si="3"/>
        <v>MY</v>
      </c>
      <c r="T13" s="222" t="str">
        <f ca="1">IF(B13="","",IF(ISERROR(MATCH($J13,SorP!$B$1:$B$6230,0)),"",INDIRECT("'SorP'!$A$"&amp;MATCH($J13,SorP!$B$1:$B$6230,0))))</f>
        <v>MY-07</v>
      </c>
      <c r="U13" s="238"/>
      <c r="V13" s="270">
        <f>IF(C13="",NA(),MATCH($B13&amp;$C13,'Smelter Look-up'!$J:$J,0))</f>
        <v>449</v>
      </c>
      <c r="W13" s="271"/>
      <c r="X13" s="271">
        <f t="shared" ca="1" si="4"/>
        <v>0</v>
      </c>
      <c r="Y13" s="271"/>
      <c r="Z13" s="271"/>
      <c r="AB13" s="273" t="str">
        <f t="shared" si="5"/>
        <v>TinMalaysia Smelting Corporation (MSC)</v>
      </c>
    </row>
    <row r="14" spans="1:34" s="272" customFormat="1" ht="19.95" customHeight="1">
      <c r="A14" s="324"/>
      <c r="B14" s="215" t="s">
        <v>1130</v>
      </c>
      <c r="C14" s="457" t="s">
        <v>1229</v>
      </c>
      <c r="D14" s="278"/>
      <c r="E14" s="215" t="str">
        <f ca="1">IF(ISERROR($V14),"",OFFSET('Smelter Look-up'!$D$4,$V14-4,0)&amp;"")</f>
        <v>UNITED STATES OF AMERICA</v>
      </c>
      <c r="F14" s="215" t="str">
        <f ca="1">IF(ISERROR($V14),"",OFFSET('Smelter Look-up'!$E$4,$V14-4,0))</f>
        <v>CID001157</v>
      </c>
      <c r="G14" s="215" t="str">
        <f ca="1">IF(C14=$X$4,"Enter smelter details",IF(ISERROR($V14),"",OFFSET('Smelter Look-up'!$F$4,$V14-4,0)))</f>
        <v>RMI</v>
      </c>
      <c r="H14" s="216">
        <f ca="1">IF(ISERROR($V14),"",OFFSET('Smelter Look-up'!$G$4,$V14-4,0))</f>
        <v>0</v>
      </c>
      <c r="I14" s="217" t="str">
        <f ca="1">IF(ISERROR($V14),"",OFFSET('Smelter Look-up'!$H$4,$V14-4,0))</f>
        <v>North Attleboro</v>
      </c>
      <c r="J14" s="217" t="str">
        <f ca="1">IF(ISERROR($V14),"",OFFSET('Smelter Look-up'!$I$4,$V14-4,0))</f>
        <v>Massachusetts</v>
      </c>
      <c r="K14" s="268"/>
      <c r="L14" s="268"/>
      <c r="M14" s="268"/>
      <c r="N14" s="268"/>
      <c r="O14" s="268"/>
      <c r="P14" s="218"/>
      <c r="Q14" s="269"/>
      <c r="R14" s="215" t="str">
        <f ca="1">IF(ISERROR($V14),"",OFFSET('Smelter Look-up'!$C$4,$V14-4,0)&amp;"")</f>
        <v>Metalor USA Refining Corporation</v>
      </c>
      <c r="S14" s="222" t="str">
        <f t="shared" ca="1" si="3"/>
        <v>US</v>
      </c>
      <c r="T14" s="222" t="str">
        <f ca="1">IF(B14="","",IF(ISERROR(MATCH($J14,SorP!$B$1:$B$6230,0)),"",INDIRECT("'SorP'!$A$"&amp;MATCH($J14,SorP!$B$1:$B$6230,0))))</f>
        <v>US-MA</v>
      </c>
      <c r="U14" s="238"/>
      <c r="V14" s="270">
        <f>IF(C14="",NA(),MATCH($B14&amp;$C14,'Smelter Look-up'!$J:$J,0))</f>
        <v>172</v>
      </c>
      <c r="W14" s="271"/>
      <c r="X14" s="271">
        <f t="shared" ca="1" si="4"/>
        <v>0</v>
      </c>
      <c r="Y14" s="271"/>
      <c r="Z14" s="271"/>
      <c r="AB14" s="273" t="str">
        <f t="shared" si="5"/>
        <v>GoldMetalor USA Refining Corporation</v>
      </c>
    </row>
    <row r="15" spans="1:34" s="272" customFormat="1" ht="19.95" customHeight="1">
      <c r="A15" s="324"/>
      <c r="B15" s="215" t="s">
        <v>1130</v>
      </c>
      <c r="C15" s="457" t="s">
        <v>12641</v>
      </c>
      <c r="D15" s="278"/>
      <c r="E15" s="215" t="str">
        <f ca="1">IF(ISERROR($V15),"",OFFSET('Smelter Look-up'!$D$4,$V15-4,0)&amp;"")</f>
        <v>MEXICO</v>
      </c>
      <c r="F15" s="215" t="str">
        <f ca="1">IF(ISERROR($V15),"",OFFSET('Smelter Look-up'!$E$4,$V15-4,0))</f>
        <v>CID001161</v>
      </c>
      <c r="G15" s="215" t="str">
        <f ca="1">IF(C15=$X$4,"Enter smelter details",IF(ISERROR($V15),"",OFFSET('Smelter Look-up'!$F$4,$V15-4,0)))</f>
        <v>RMI</v>
      </c>
      <c r="H15" s="216">
        <f ca="1">IF(ISERROR($V15),"",OFFSET('Smelter Look-up'!$G$4,$V15-4,0))</f>
        <v>0</v>
      </c>
      <c r="I15" s="217" t="str">
        <f ca="1">IF(ISERROR($V15),"",OFFSET('Smelter Look-up'!$H$4,$V15-4,0))</f>
        <v>Torreon</v>
      </c>
      <c r="J15" s="217" t="str">
        <f ca="1">IF(ISERROR($V15),"",OFFSET('Smelter Look-up'!$I$4,$V15-4,0))</f>
        <v>Coahuila de Zaragoza</v>
      </c>
      <c r="K15" s="268"/>
      <c r="L15" s="268"/>
      <c r="M15" s="268"/>
      <c r="N15" s="268"/>
      <c r="O15" s="268"/>
      <c r="P15" s="218"/>
      <c r="Q15" s="269"/>
      <c r="R15" s="215" t="str">
        <f ca="1">IF(ISERROR($V15),"",OFFSET('Smelter Look-up'!$C$4,$V15-4,0)&amp;"")</f>
        <v>Metalurgica Met-Mex Penoles S.A. De C.V.</v>
      </c>
      <c r="S15" s="222" t="str">
        <f t="shared" ca="1" si="3"/>
        <v>MX</v>
      </c>
      <c r="T15" s="222" t="str">
        <f ca="1">IF(B15="","",IF(ISERROR(MATCH($J15,SorP!$B$1:$B$6230,0)),"",INDIRECT("'SorP'!$A$"&amp;MATCH($J15,SorP!$B$1:$B$6230,0))))</f>
        <v>MX-COA</v>
      </c>
      <c r="U15" s="238"/>
      <c r="V15" s="270">
        <f>IF(C15="",NA(),MATCH($B15&amp;$C15,'Smelter Look-up'!$J:$J,0))</f>
        <v>173</v>
      </c>
      <c r="W15" s="271"/>
      <c r="X15" s="271">
        <f t="shared" ca="1" si="4"/>
        <v>0</v>
      </c>
      <c r="Y15" s="271"/>
      <c r="Z15" s="271"/>
      <c r="AB15" s="273" t="str">
        <f t="shared" si="5"/>
        <v>GoldMetalurgica Met-Mex Penoles S.A. De C.V.</v>
      </c>
    </row>
    <row r="16" spans="1:34" s="272" customFormat="1" ht="19.95" customHeight="1">
      <c r="A16" s="324"/>
      <c r="B16" s="215" t="s">
        <v>1131</v>
      </c>
      <c r="C16" s="457" t="s">
        <v>12642</v>
      </c>
      <c r="D16" s="278"/>
      <c r="E16" s="215" t="str">
        <f ca="1">IF(ISERROR($V16),"",OFFSET('Smelter Look-up'!$D$4,$V16-4,0)&amp;"")</f>
        <v>BRAZIL</v>
      </c>
      <c r="F16" s="215" t="str">
        <f ca="1">IF(ISERROR($V16),"",OFFSET('Smelter Look-up'!$E$4,$V16-4,0))</f>
        <v>CID001173</v>
      </c>
      <c r="G16" s="215" t="str">
        <f ca="1">IF(C16=$X$4,"Enter smelter details",IF(ISERROR($V16),"",OFFSET('Smelter Look-up'!$F$4,$V16-4,0)))</f>
        <v>RMI</v>
      </c>
      <c r="H16" s="216">
        <f ca="1">IF(ISERROR($V16),"",OFFSET('Smelter Look-up'!$G$4,$V16-4,0))</f>
        <v>0</v>
      </c>
      <c r="I16" s="217" t="str">
        <f ca="1">IF(ISERROR($V16),"",OFFSET('Smelter Look-up'!$H$4,$V16-4,0))</f>
        <v>Bairro Guarapiranga</v>
      </c>
      <c r="J16" s="217" t="str">
        <f ca="1">IF(ISERROR($V16),"",OFFSET('Smelter Look-up'!$I$4,$V16-4,0))</f>
        <v>São Paulo</v>
      </c>
      <c r="K16" s="268"/>
      <c r="L16" s="268"/>
      <c r="M16" s="268"/>
      <c r="N16" s="268"/>
      <c r="O16" s="268"/>
      <c r="P16" s="218"/>
      <c r="Q16" s="269"/>
      <c r="R16" s="215" t="str">
        <f ca="1">IF(ISERROR($V16),"",OFFSET('Smelter Look-up'!$C$4,$V16-4,0)&amp;"")</f>
        <v>Mineracao Taboca S.A.</v>
      </c>
      <c r="S16" s="222" t="str">
        <f t="shared" ca="1" si="3"/>
        <v>BR</v>
      </c>
      <c r="T16" s="222" t="str">
        <f ca="1">IF(B16="","",IF(ISERROR(MATCH($J16,SorP!$B$1:$B$6230,0)),"",INDIRECT("'SorP'!$A$"&amp;MATCH($J16,SorP!$B$1:$B$6230,0))))</f>
        <v>BR-SP</v>
      </c>
      <c r="U16" s="238"/>
      <c r="V16" s="270">
        <f>IF(C16="",NA(),MATCH($B16&amp;$C16,'Smelter Look-up'!$J:$J,0))</f>
        <v>456</v>
      </c>
      <c r="W16" s="271"/>
      <c r="X16" s="271">
        <f t="shared" ca="1" si="4"/>
        <v>0</v>
      </c>
      <c r="Y16" s="271"/>
      <c r="Z16" s="271"/>
      <c r="AB16" s="273" t="str">
        <f t="shared" si="5"/>
        <v>TinMineracao Taboca S.A.</v>
      </c>
    </row>
    <row r="17" spans="1:28" s="272" customFormat="1" ht="19.95" customHeight="1">
      <c r="A17" s="324"/>
      <c r="B17" s="215" t="s">
        <v>1131</v>
      </c>
      <c r="C17" s="457" t="s">
        <v>1034</v>
      </c>
      <c r="D17" s="278"/>
      <c r="E17" s="215" t="str">
        <f ca="1">IF(ISERROR($V17),"",OFFSET('Smelter Look-up'!$D$4,$V17-4,0)&amp;"")</f>
        <v>PERU</v>
      </c>
      <c r="F17" s="215" t="str">
        <f ca="1">IF(ISERROR($V17),"",OFFSET('Smelter Look-up'!$E$4,$V17-4,0))</f>
        <v>CID001182</v>
      </c>
      <c r="G17" s="215" t="str">
        <f ca="1">IF(C17=$X$4,"Enter smelter details",IF(ISERROR($V17),"",OFFSET('Smelter Look-up'!$F$4,$V17-4,0)))</f>
        <v>RMI</v>
      </c>
      <c r="H17" s="216">
        <f ca="1">IF(ISERROR($V17),"",OFFSET('Smelter Look-up'!$G$4,$V17-4,0))</f>
        <v>0</v>
      </c>
      <c r="I17" s="217" t="str">
        <f ca="1">IF(ISERROR($V17),"",OFFSET('Smelter Look-up'!$H$4,$V17-4,0))</f>
        <v>Paracas</v>
      </c>
      <c r="J17" s="217" t="str">
        <f ca="1">IF(ISERROR($V17),"",OFFSET('Smelter Look-up'!$I$4,$V17-4,0))</f>
        <v>Ika</v>
      </c>
      <c r="K17" s="268"/>
      <c r="L17" s="268"/>
      <c r="M17" s="268"/>
      <c r="N17" s="268"/>
      <c r="O17" s="268"/>
      <c r="P17" s="218"/>
      <c r="Q17" s="269"/>
      <c r="R17" s="215" t="str">
        <f ca="1">IF(ISERROR($V17),"",OFFSET('Smelter Look-up'!$C$4,$V17-4,0)&amp;"")</f>
        <v>Minsur</v>
      </c>
      <c r="S17" s="222" t="str">
        <f t="shared" ca="1" si="3"/>
        <v>PE</v>
      </c>
      <c r="T17" s="222" t="str">
        <f ca="1">IF(B17="","",IF(ISERROR(MATCH($J17,SorP!$B$1:$B$6230,0)),"",INDIRECT("'SorP'!$A$"&amp;MATCH($J17,SorP!$B$1:$B$6230,0))))</f>
        <v>PE-ICA</v>
      </c>
      <c r="U17" s="238"/>
      <c r="V17" s="270">
        <f>IF(C17="",NA(),MATCH($B17&amp;$C17,'Smelter Look-up'!$J:$J,0))</f>
        <v>460</v>
      </c>
      <c r="W17" s="271"/>
      <c r="X17" s="271">
        <f t="shared" ca="1" si="4"/>
        <v>0</v>
      </c>
      <c r="Y17" s="271"/>
      <c r="Z17" s="271"/>
      <c r="AB17" s="273" t="str">
        <f t="shared" si="5"/>
        <v>TinMinsur</v>
      </c>
    </row>
    <row r="18" spans="1:28" s="272" customFormat="1" ht="19.95" customHeight="1">
      <c r="A18" s="214"/>
      <c r="B18" s="215" t="s">
        <v>1131</v>
      </c>
      <c r="C18" s="457" t="s">
        <v>14029</v>
      </c>
      <c r="D18" s="278"/>
      <c r="E18" s="215" t="str">
        <f ca="1">IF(ISERROR($V18),"",OFFSET('Smelter Look-up'!$D$4,$V18-4,0)&amp;"")</f>
        <v>BOLIVIA (PLURINATIONAL STATE OF)</v>
      </c>
      <c r="F18" s="215" t="str">
        <f ca="1">IF(ISERROR($V18),"",OFFSET('Smelter Look-up'!$E$4,$V18-4,0))</f>
        <v>CID001337</v>
      </c>
      <c r="G18" s="215" t="str">
        <f ca="1">IF(C18=$X$4,"Enter smelter details",IF(ISERROR($V18),"",OFFSET('Smelter Look-up'!$F$4,$V18-4,0)))</f>
        <v>RMI</v>
      </c>
      <c r="H18" s="216">
        <f ca="1">IF(ISERROR($V18),"",OFFSET('Smelter Look-up'!$G$4,$V18-4,0))</f>
        <v>0</v>
      </c>
      <c r="I18" s="217" t="str">
        <f ca="1">IF(ISERROR($V18),"",OFFSET('Smelter Look-up'!$H$4,$V18-4,0))</f>
        <v>Oruro</v>
      </c>
      <c r="J18" s="217" t="str">
        <f ca="1">IF(ISERROR($V18),"",OFFSET('Smelter Look-up'!$I$4,$V18-4,0))</f>
        <v>Oruro</v>
      </c>
      <c r="K18" s="268"/>
      <c r="L18" s="268"/>
      <c r="M18" s="268"/>
      <c r="N18" s="268"/>
      <c r="O18" s="268"/>
      <c r="P18" s="218"/>
      <c r="Q18" s="269"/>
      <c r="R18" s="215" t="str">
        <f ca="1">IF(ISERROR($V18),"",OFFSET('Smelter Look-up'!$C$4,$V18-4,0)&amp;"")</f>
        <v>Operaciones Metalurgicas S.A.</v>
      </c>
      <c r="S18" s="222" t="str">
        <f t="shared" ca="1" si="3"/>
        <v>BO</v>
      </c>
      <c r="T18" s="222" t="str">
        <f ca="1">IF(B18="","",IF(ISERROR(MATCH($J18,SorP!$B$1:$B$6230,0)),"",INDIRECT("'SorP'!$A$"&amp;MATCH($J18,SorP!$B$1:$B$6230,0))))</f>
        <v>BO-O</v>
      </c>
      <c r="U18" s="238"/>
      <c r="V18" s="270">
        <f>IF(C18="",NA(),MATCH($B18&amp;$C18,'Smelter Look-up'!$J:$J,0))</f>
        <v>471</v>
      </c>
      <c r="W18" s="271"/>
      <c r="X18" s="271">
        <f t="shared" ca="1" si="4"/>
        <v>0</v>
      </c>
      <c r="Y18" s="271"/>
      <c r="Z18" s="271"/>
      <c r="AB18" s="273" t="str">
        <f t="shared" si="5"/>
        <v>TinOperaciones Metalurgicas S.A.</v>
      </c>
    </row>
    <row r="19" spans="1:28" s="272" customFormat="1" ht="20.399999999999999">
      <c r="A19" s="214"/>
      <c r="B19" s="215" t="s">
        <v>1131</v>
      </c>
      <c r="C19" s="457" t="s">
        <v>627</v>
      </c>
      <c r="D19" s="278"/>
      <c r="E19" s="215" t="str">
        <f ca="1">IF(ISERROR($V19),"",OFFSET('Smelter Look-up'!$D$4,$V19-4,0)&amp;"")</f>
        <v>INDONESIA</v>
      </c>
      <c r="F19" s="215" t="str">
        <f ca="1">IF(ISERROR($V19),"",OFFSET('Smelter Look-up'!$E$4,$V19-4,0))</f>
        <v>CID001453</v>
      </c>
      <c r="G19" s="215" t="str">
        <f ca="1">IF(C19=$X$4,"Enter smelter details",IF(ISERROR($V19),"",OFFSET('Smelter Look-up'!$F$4,$V19-4,0)))</f>
        <v>RMI</v>
      </c>
      <c r="H19" s="216">
        <f ca="1">IF(ISERROR($V19),"",OFFSET('Smelter Look-up'!$G$4,$V19-4,0))</f>
        <v>0</v>
      </c>
      <c r="I19" s="217" t="str">
        <f ca="1">IF(ISERROR($V19),"",OFFSET('Smelter Look-up'!$H$4,$V19-4,0))</f>
        <v>Sungailiat</v>
      </c>
      <c r="J19" s="217" t="str">
        <f ca="1">IF(ISERROR($V19),"",OFFSET('Smelter Look-up'!$I$4,$V19-4,0))</f>
        <v>Kepulauan Bangka Belitung</v>
      </c>
      <c r="K19" s="268"/>
      <c r="L19" s="268"/>
      <c r="M19" s="268"/>
      <c r="N19" s="268"/>
      <c r="O19" s="268"/>
      <c r="P19" s="218"/>
      <c r="Q19" s="269"/>
      <c r="R19" s="215" t="str">
        <f ca="1">IF(ISERROR($V19),"",OFFSET('Smelter Look-up'!$C$4,$V19-4,0)&amp;"")</f>
        <v>PT Mitra Stania Prima</v>
      </c>
      <c r="S19" s="222" t="str">
        <f t="shared" ca="1" si="3"/>
        <v>ID</v>
      </c>
      <c r="T19" s="222" t="str">
        <f ca="1">IF(B19="","",IF(ISERROR(MATCH($J19,SorP!$B$1:$B$6230,0)),"",INDIRECT("'SorP'!$A$"&amp;MATCH($J19,SorP!$B$1:$B$6230,0))))</f>
        <v>ID-BB</v>
      </c>
      <c r="U19" s="238"/>
      <c r="V19" s="270">
        <f>IF(C19="",NA(),MATCH($B19&amp;$C19,'Smelter Look-up'!$J:$J,0))</f>
        <v>482</v>
      </c>
      <c r="W19" s="271"/>
      <c r="X19" s="271">
        <f t="shared" ca="1" si="4"/>
        <v>0</v>
      </c>
      <c r="Y19" s="271"/>
      <c r="Z19" s="271"/>
      <c r="AB19" s="273" t="str">
        <f t="shared" si="5"/>
        <v>TinPT Mitra Stania Prima</v>
      </c>
    </row>
    <row r="20" spans="1:28" s="272" customFormat="1" ht="20.399999999999999">
      <c r="A20" s="214"/>
      <c r="B20" s="215" t="s">
        <v>1131</v>
      </c>
      <c r="C20" s="457" t="s">
        <v>2173</v>
      </c>
      <c r="D20" s="278"/>
      <c r="E20" s="215" t="str">
        <f ca="1">IF(ISERROR($V20),"",OFFSET('Smelter Look-up'!$D$4,$V20-4,0)&amp;"")</f>
        <v>INDONESIA</v>
      </c>
      <c r="F20" s="215" t="str">
        <f ca="1">IF(ISERROR($V20),"",OFFSET('Smelter Look-up'!$E$4,$V20-4,0))</f>
        <v>CID001460</v>
      </c>
      <c r="G20" s="215" t="str">
        <f ca="1">IF(C20=$X$4,"Enter smelter details",IF(ISERROR($V20),"",OFFSET('Smelter Look-up'!$F$4,$V20-4,0)))</f>
        <v>RMI</v>
      </c>
      <c r="H20" s="216">
        <f ca="1">IF(ISERROR($V20),"",OFFSET('Smelter Look-up'!$G$4,$V20-4,0))</f>
        <v>0</v>
      </c>
      <c r="I20" s="217" t="str">
        <f ca="1">IF(ISERROR($V20),"",OFFSET('Smelter Look-up'!$H$4,$V20-4,0))</f>
        <v>Sungailiat</v>
      </c>
      <c r="J20" s="217" t="str">
        <f ca="1">IF(ISERROR($V20),"",OFFSET('Smelter Look-up'!$I$4,$V20-4,0))</f>
        <v>Kepulauan Bangka Belitung</v>
      </c>
      <c r="K20" s="268"/>
      <c r="L20" s="268"/>
      <c r="M20" s="268"/>
      <c r="N20" s="268"/>
      <c r="O20" s="268"/>
      <c r="P20" s="218"/>
      <c r="Q20" s="269"/>
      <c r="R20" s="215" t="str">
        <f ca="1">IF(ISERROR($V20),"",OFFSET('Smelter Look-up'!$C$4,$V20-4,0)&amp;"")</f>
        <v>PT Refined Bangka Tin</v>
      </c>
      <c r="S20" s="222" t="str">
        <f t="shared" ca="1" si="3"/>
        <v>ID</v>
      </c>
      <c r="T20" s="222" t="str">
        <f ca="1">IF(B20="","",IF(ISERROR(MATCH($J20,SorP!$B$1:$B$6230,0)),"",INDIRECT("'SorP'!$A$"&amp;MATCH($J20,SorP!$B$1:$B$6230,0))))</f>
        <v>ID-BB</v>
      </c>
      <c r="U20" s="238"/>
      <c r="V20" s="270">
        <f>IF(C20="",NA(),MATCH($B20&amp;$C20,'Smelter Look-up'!$J:$J,0))</f>
        <v>487</v>
      </c>
      <c r="W20" s="271"/>
      <c r="X20" s="271">
        <f t="shared" ca="1" si="4"/>
        <v>0</v>
      </c>
      <c r="Y20" s="271"/>
      <c r="Z20" s="271"/>
      <c r="AB20" s="273" t="str">
        <f t="shared" si="5"/>
        <v>TinPT Refined Bangka Tin</v>
      </c>
    </row>
    <row r="21" spans="1:28" s="272" customFormat="1" ht="20.399999999999999">
      <c r="A21" s="214"/>
      <c r="B21" s="215" t="s">
        <v>1131</v>
      </c>
      <c r="C21" s="457" t="s">
        <v>14026</v>
      </c>
      <c r="D21" s="278"/>
      <c r="E21" s="215" t="str">
        <f ca="1">IF(ISERROR($V21),"",OFFSET('Smelter Look-up'!$D$4,$V21-4,0)&amp;"")</f>
        <v>INDONESIA</v>
      </c>
      <c r="F21" s="215" t="str">
        <f ca="1">IF(ISERROR($V21),"",OFFSET('Smelter Look-up'!$E$4,$V21-4,0))</f>
        <v>CID001477</v>
      </c>
      <c r="G21" s="215" t="str">
        <f ca="1">IF(C21=$X$4,"Enter smelter details",IF(ISERROR($V21),"",OFFSET('Smelter Look-up'!$F$4,$V21-4,0)))</f>
        <v>RMI</v>
      </c>
      <c r="H21" s="216">
        <f ca="1">IF(ISERROR($V21),"",OFFSET('Smelter Look-up'!$G$4,$V21-4,0))</f>
        <v>0</v>
      </c>
      <c r="I21" s="217" t="str">
        <f ca="1">IF(ISERROR($V21),"",OFFSET('Smelter Look-up'!$H$4,$V21-4,0))</f>
        <v>Kundur</v>
      </c>
      <c r="J21" s="217" t="str">
        <f ca="1">IF(ISERROR($V21),"",OFFSET('Smelter Look-up'!$I$4,$V21-4,0))</f>
        <v>Riau</v>
      </c>
      <c r="K21" s="268"/>
      <c r="L21" s="268"/>
      <c r="M21" s="268"/>
      <c r="N21" s="268"/>
      <c r="O21" s="268"/>
      <c r="P21" s="218"/>
      <c r="Q21" s="269"/>
      <c r="R21" s="215" t="str">
        <f ca="1">IF(ISERROR($V21),"",OFFSET('Smelter Look-up'!$C$4,$V21-4,0)&amp;"")</f>
        <v>PT Timah Tbk Kundur</v>
      </c>
      <c r="S21" s="222" t="str">
        <f t="shared" ca="1" si="3"/>
        <v>ID</v>
      </c>
      <c r="T21" s="222" t="str">
        <f ca="1">IF(B21="","",IF(ISERROR(MATCH($J21,SorP!$B$1:$B$6230,0)),"",INDIRECT("'SorP'!$A$"&amp;MATCH($J21,SorP!$B$1:$B$6230,0))))</f>
        <v>ID-RI</v>
      </c>
      <c r="U21" s="238"/>
      <c r="V21" s="270">
        <f>IF(C21="",NA(),MATCH($B21&amp;$C21,'Smelter Look-up'!$J:$J,0))</f>
        <v>491</v>
      </c>
      <c r="W21" s="271"/>
      <c r="X21" s="271">
        <f t="shared" ca="1" si="4"/>
        <v>0</v>
      </c>
      <c r="Y21" s="271"/>
      <c r="Z21" s="271"/>
      <c r="AB21" s="273" t="str">
        <f t="shared" si="5"/>
        <v>TinPT Timah Tbk Kundur</v>
      </c>
    </row>
    <row r="22" spans="1:28" s="272" customFormat="1" ht="20.399999999999999">
      <c r="A22" s="214"/>
      <c r="B22" s="215" t="s">
        <v>1131</v>
      </c>
      <c r="C22" s="457" t="s">
        <v>14025</v>
      </c>
      <c r="D22" s="278"/>
      <c r="E22" s="215" t="str">
        <f ca="1">IF(ISERROR($V22),"",OFFSET('Smelter Look-up'!$D$4,$V22-4,0)&amp;"")</f>
        <v>INDONESIA</v>
      </c>
      <c r="F22" s="215" t="str">
        <f ca="1">IF(ISERROR($V22),"",OFFSET('Smelter Look-up'!$E$4,$V22-4,0))</f>
        <v>CID001482</v>
      </c>
      <c r="G22" s="215" t="str">
        <f ca="1">IF(C22=$X$4,"Enter smelter details",IF(ISERROR($V22),"",OFFSET('Smelter Look-up'!$F$4,$V22-4,0)))</f>
        <v>RMI</v>
      </c>
      <c r="H22" s="216">
        <f ca="1">IF(ISERROR($V22),"",OFFSET('Smelter Look-up'!$G$4,$V22-4,0))</f>
        <v>0</v>
      </c>
      <c r="I22" s="217" t="str">
        <f ca="1">IF(ISERROR($V22),"",OFFSET('Smelter Look-up'!$H$4,$V22-4,0))</f>
        <v>Mentok</v>
      </c>
      <c r="J22" s="217" t="str">
        <f ca="1">IF(ISERROR($V22),"",OFFSET('Smelter Look-up'!$I$4,$V22-4,0))</f>
        <v>Kepulauan Bangka Belitung</v>
      </c>
      <c r="K22" s="268"/>
      <c r="L22" s="268"/>
      <c r="M22" s="268"/>
      <c r="N22" s="268"/>
      <c r="O22" s="268"/>
      <c r="P22" s="218"/>
      <c r="Q22" s="269"/>
      <c r="R22" s="215" t="str">
        <f ca="1">IF(ISERROR($V22),"",OFFSET('Smelter Look-up'!$C$4,$V22-4,0)&amp;"")</f>
        <v>PT Timah Tbk Mentok</v>
      </c>
      <c r="S22" s="222" t="str">
        <f t="shared" ca="1" si="3"/>
        <v>ID</v>
      </c>
      <c r="T22" s="222" t="str">
        <f ca="1">IF(B22="","",IF(ISERROR(MATCH($J22,SorP!$B$1:$B$6230,0)),"",INDIRECT("'SorP'!$A$"&amp;MATCH($J22,SorP!$B$1:$B$6230,0))))</f>
        <v>ID-BB</v>
      </c>
      <c r="U22" s="238"/>
      <c r="V22" s="270">
        <f>IF(C22="",NA(),MATCH($B22&amp;$C22,'Smelter Look-up'!$J:$J,0))</f>
        <v>492</v>
      </c>
      <c r="W22" s="271"/>
      <c r="X22" s="271">
        <f t="shared" ca="1" si="4"/>
        <v>0</v>
      </c>
      <c r="Y22" s="271"/>
      <c r="Z22" s="271"/>
      <c r="AB22" s="273" t="str">
        <f t="shared" si="5"/>
        <v>TinPT Timah Tbk Mentok</v>
      </c>
    </row>
    <row r="23" spans="1:28" s="272" customFormat="1" ht="20.399999999999999">
      <c r="A23" s="214"/>
      <c r="B23" s="215" t="s">
        <v>1130</v>
      </c>
      <c r="C23" s="457" t="s">
        <v>913</v>
      </c>
      <c r="D23" s="278"/>
      <c r="E23" s="215" t="str">
        <f ca="1">IF(ISERROR($V23),"",OFFSET('Smelter Look-up'!$D$4,$V23-4,0)&amp;"")</f>
        <v>CANADA</v>
      </c>
      <c r="F23" s="215" t="str">
        <f ca="1">IF(ISERROR($V23),"",OFFSET('Smelter Look-up'!$E$4,$V23-4,0))</f>
        <v>CID001534</v>
      </c>
      <c r="G23" s="215" t="str">
        <f ca="1">IF(C23=$X$4,"Enter smelter details",IF(ISERROR($V23),"",OFFSET('Smelter Look-up'!$F$4,$V23-4,0)))</f>
        <v>RMI</v>
      </c>
      <c r="H23" s="216">
        <f ca="1">IF(ISERROR($V23),"",OFFSET('Smelter Look-up'!$G$4,$V23-4,0))</f>
        <v>0</v>
      </c>
      <c r="I23" s="217" t="str">
        <f ca="1">IF(ISERROR($V23),"",OFFSET('Smelter Look-up'!$H$4,$V23-4,0))</f>
        <v>Ottawa</v>
      </c>
      <c r="J23" s="217" t="str">
        <f ca="1">IF(ISERROR($V23),"",OFFSET('Smelter Look-up'!$I$4,$V23-4,0))</f>
        <v>Ontario</v>
      </c>
      <c r="K23" s="268"/>
      <c r="L23" s="268"/>
      <c r="M23" s="268"/>
      <c r="N23" s="268"/>
      <c r="O23" s="268"/>
      <c r="P23" s="218"/>
      <c r="Q23" s="269"/>
      <c r="R23" s="215" t="str">
        <f ca="1">IF(ISERROR($V23),"",OFFSET('Smelter Look-up'!$C$4,$V23-4,0)&amp;"")</f>
        <v>Royal Canadian Mint</v>
      </c>
      <c r="S23" s="222" t="str">
        <f t="shared" ca="1" si="3"/>
        <v>CA</v>
      </c>
      <c r="T23" s="222" t="str">
        <f ca="1">IF(B23="","",IF(ISERROR(MATCH($J23,SorP!$B$1:$B$6230,0)),"",INDIRECT("'SorP'!$A$"&amp;MATCH($J23,SorP!$B$1:$B$6230,0))))</f>
        <v>CA-ON</v>
      </c>
      <c r="U23" s="238"/>
      <c r="V23" s="270">
        <f>IF(C23="",NA(),MATCH($B23&amp;$C23,'Smelter Look-up'!$J:$J,0))</f>
        <v>215</v>
      </c>
      <c r="W23" s="271"/>
      <c r="X23" s="271">
        <f t="shared" ca="1" si="4"/>
        <v>0</v>
      </c>
      <c r="Y23" s="271"/>
      <c r="Z23" s="271"/>
      <c r="AB23" s="273" t="str">
        <f t="shared" si="5"/>
        <v>GoldRoyal Canadian Mint</v>
      </c>
    </row>
    <row r="24" spans="1:28" s="272" customFormat="1" ht="20.399999999999999">
      <c r="A24" s="214"/>
      <c r="B24" s="215" t="s">
        <v>1131</v>
      </c>
      <c r="C24" s="457" t="s">
        <v>785</v>
      </c>
      <c r="D24" s="278"/>
      <c r="E24" s="215" t="str">
        <f ca="1">IF(ISERROR($V24),"",OFFSET('Smelter Look-up'!$D$4,$V24-4,0)&amp;"")</f>
        <v>TAIWAN, PROVINCE OF CHINA</v>
      </c>
      <c r="F24" s="215" t="str">
        <f ca="1">IF(ISERROR($V24),"",OFFSET('Smelter Look-up'!$E$4,$V24-4,0))</f>
        <v>CID001539</v>
      </c>
      <c r="G24" s="215" t="str">
        <f ca="1">IF(C24=$X$4,"Enter smelter details",IF(ISERROR($V24),"",OFFSET('Smelter Look-up'!$F$4,$V24-4,0)))</f>
        <v>RMI</v>
      </c>
      <c r="H24" s="216">
        <f ca="1">IF(ISERROR($V24),"",OFFSET('Smelter Look-up'!$G$4,$V24-4,0))</f>
        <v>0</v>
      </c>
      <c r="I24" s="217" t="str">
        <f ca="1">IF(ISERROR($V24),"",OFFSET('Smelter Look-up'!$H$4,$V24-4,0))</f>
        <v>Longtan Shiang Taoyuan</v>
      </c>
      <c r="J24" s="217" t="str">
        <f ca="1">IF(ISERROR($V24),"",OFFSET('Smelter Look-up'!$I$4,$V24-4,0))</f>
        <v>Taoyuan</v>
      </c>
      <c r="K24" s="268"/>
      <c r="L24" s="268"/>
      <c r="M24" s="268"/>
      <c r="N24" s="268"/>
      <c r="O24" s="268"/>
      <c r="P24" s="218"/>
      <c r="Q24" s="269"/>
      <c r="R24" s="215" t="str">
        <f ca="1">IF(ISERROR($V24),"",OFFSET('Smelter Look-up'!$C$4,$V24-4,0)&amp;"")</f>
        <v>Rui Da Hung</v>
      </c>
      <c r="S24" s="222" t="str">
        <f t="shared" ca="1" si="3"/>
        <v>TW</v>
      </c>
      <c r="T24" s="222" t="str">
        <f ca="1">IF(B24="","",IF(ISERROR(MATCH($J24,SorP!$B$1:$B$6230,0)),"",INDIRECT("'SorP'!$A$"&amp;MATCH($J24,SorP!$B$1:$B$6230,0))))</f>
        <v>TW-TAO</v>
      </c>
      <c r="U24" s="238"/>
      <c r="V24" s="270">
        <f>IF(C24="",NA(),MATCH($B24&amp;$C24,'Smelter Look-up'!$J:$J,0))</f>
        <v>497</v>
      </c>
      <c r="W24" s="271"/>
      <c r="X24" s="271">
        <f t="shared" ca="1" si="4"/>
        <v>0</v>
      </c>
      <c r="Y24" s="271"/>
      <c r="Z24" s="271"/>
      <c r="AB24" s="273" t="str">
        <f t="shared" si="5"/>
        <v>TinRui Da Hung</v>
      </c>
    </row>
    <row r="25" spans="1:28" s="272" customFormat="1" ht="20.399999999999999">
      <c r="A25" s="214"/>
      <c r="B25" s="215" t="s">
        <v>1131</v>
      </c>
      <c r="C25" s="457" t="s">
        <v>1031</v>
      </c>
      <c r="D25" s="278"/>
      <c r="E25" s="215" t="str">
        <f ca="1">IF(ISERROR($V25),"",OFFSET('Smelter Look-up'!$D$4,$V25-4,0)&amp;"")</f>
        <v>THAILAND</v>
      </c>
      <c r="F25" s="215" t="str">
        <f ca="1">IF(ISERROR($V25),"",OFFSET('Smelter Look-up'!$E$4,$V25-4,0))</f>
        <v>CID001898</v>
      </c>
      <c r="G25" s="215" t="str">
        <f ca="1">IF(C25=$X$4,"Enter smelter details",IF(ISERROR($V25),"",OFFSET('Smelter Look-up'!$F$4,$V25-4,0)))</f>
        <v>RMI</v>
      </c>
      <c r="H25" s="216">
        <f ca="1">IF(ISERROR($V25),"",OFFSET('Smelter Look-up'!$G$4,$V25-4,0))</f>
        <v>0</v>
      </c>
      <c r="I25" s="217" t="str">
        <f ca="1">IF(ISERROR($V25),"",OFFSET('Smelter Look-up'!$H$4,$V25-4,0))</f>
        <v>Amphur Muang</v>
      </c>
      <c r="J25" s="217" t="str">
        <f ca="1">IF(ISERROR($V25),"",OFFSET('Smelter Look-up'!$I$4,$V25-4,0))</f>
        <v>Phuket</v>
      </c>
      <c r="K25" s="268"/>
      <c r="L25" s="268"/>
      <c r="M25" s="268"/>
      <c r="N25" s="268"/>
      <c r="O25" s="268"/>
      <c r="P25" s="218"/>
      <c r="Q25" s="269"/>
      <c r="R25" s="215" t="str">
        <f ca="1">IF(ISERROR($V25),"",OFFSET('Smelter Look-up'!$C$4,$V25-4,0)&amp;"")</f>
        <v>Thaisarco</v>
      </c>
      <c r="S25" s="222" t="str">
        <f t="shared" ca="1" si="3"/>
        <v>TH</v>
      </c>
      <c r="T25" s="222" t="str">
        <f ca="1">IF(B25="","",IF(ISERROR(MATCH($J25,SorP!$B$1:$B$6230,0)),"",INDIRECT("'SorP'!$A$"&amp;MATCH($J25,SorP!$B$1:$B$6230,0))))</f>
        <v>TH-83</v>
      </c>
      <c r="U25" s="238"/>
      <c r="V25" s="270">
        <f>IF(C25="",NA(),MATCH($B25&amp;$C25,'Smelter Look-up'!$J:$J,0))</f>
        <v>504</v>
      </c>
      <c r="W25" s="271"/>
      <c r="X25" s="271">
        <f t="shared" ca="1" si="4"/>
        <v>0</v>
      </c>
      <c r="Y25" s="271"/>
      <c r="Z25" s="271"/>
      <c r="AB25" s="273" t="str">
        <f t="shared" si="5"/>
        <v>TinThaisarco</v>
      </c>
    </row>
    <row r="26" spans="1:28" s="272" customFormat="1" ht="20.399999999999999">
      <c r="A26" s="214"/>
      <c r="B26" s="215" t="s">
        <v>1131</v>
      </c>
      <c r="C26" s="457" t="s">
        <v>2566</v>
      </c>
      <c r="D26" s="278"/>
      <c r="E26" s="215" t="str">
        <f ca="1">IF(ISERROR($V26),"",OFFSET('Smelter Look-up'!$D$4,$V26-4,0)&amp;"")</f>
        <v>BRAZIL</v>
      </c>
      <c r="F26" s="215" t="str">
        <f ca="1">IF(ISERROR($V26),"",OFFSET('Smelter Look-up'!$E$4,$V26-4,0))</f>
        <v>CID002036</v>
      </c>
      <c r="G26" s="215" t="str">
        <f ca="1">IF(C26=$X$4,"Enter smelter details",IF(ISERROR($V26),"",OFFSET('Smelter Look-up'!$F$4,$V26-4,0)))</f>
        <v>RMI</v>
      </c>
      <c r="H26" s="216">
        <f ca="1">IF(ISERROR($V26),"",OFFSET('Smelter Look-up'!$G$4,$V26-4,0))</f>
        <v>0</v>
      </c>
      <c r="I26" s="217" t="str">
        <f ca="1">IF(ISERROR($V26),"",OFFSET('Smelter Look-up'!$H$4,$V26-4,0))</f>
        <v>Ariquemes</v>
      </c>
      <c r="J26" s="217" t="str">
        <f ca="1">IF(ISERROR($V26),"",OFFSET('Smelter Look-up'!$I$4,$V26-4,0))</f>
        <v>Rondônia</v>
      </c>
      <c r="K26" s="268"/>
      <c r="L26" s="268"/>
      <c r="M26" s="268"/>
      <c r="N26" s="268"/>
      <c r="O26" s="268"/>
      <c r="P26" s="218"/>
      <c r="Q26" s="269"/>
      <c r="R26" s="215" t="str">
        <f ca="1">IF(ISERROR($V26),"",OFFSET('Smelter Look-up'!$C$4,$V26-4,0)&amp;"")</f>
        <v>White Solder Metalurgia e Mineracao Ltda.</v>
      </c>
      <c r="S26" s="222" t="str">
        <f t="shared" ca="1" si="3"/>
        <v>BR</v>
      </c>
      <c r="T26" s="222" t="str">
        <f ca="1">IF(B26="","",IF(ISERROR(MATCH($J26,SorP!$B$1:$B$6230,0)),"",INDIRECT("'SorP'!$A$"&amp;MATCH($J26,SorP!$B$1:$B$6230,0))))</f>
        <v>BR-RO</v>
      </c>
      <c r="U26" s="238"/>
      <c r="V26" s="270">
        <f>IF(C26="",NA(),MATCH($B26&amp;$C26,'Smelter Look-up'!$J:$J,0))</f>
        <v>512</v>
      </c>
      <c r="W26" s="271"/>
      <c r="X26" s="271">
        <f t="shared" ca="1" si="4"/>
        <v>0</v>
      </c>
      <c r="Y26" s="271"/>
      <c r="Z26" s="271"/>
      <c r="AB26" s="273" t="str">
        <f t="shared" si="5"/>
        <v>TinWhite Solder Metalurgia e Mineracao Ltda.</v>
      </c>
    </row>
    <row r="27" spans="1:28" s="272" customFormat="1" ht="20.399999999999999">
      <c r="A27" s="214"/>
      <c r="B27" s="215" t="s">
        <v>1131</v>
      </c>
      <c r="C27" s="457" t="s">
        <v>2183</v>
      </c>
      <c r="D27" s="278"/>
      <c r="E27" s="215" t="str">
        <f ca="1">IF(ISERROR($V27),"",OFFSET('Smelter Look-up'!$D$4,$V27-4,0)&amp;"")</f>
        <v>CHINA</v>
      </c>
      <c r="F27" s="215" t="str">
        <f ca="1">IF(ISERROR($V27),"",OFFSET('Smelter Look-up'!$E$4,$V27-4,0))</f>
        <v>CID002158</v>
      </c>
      <c r="G27" s="215" t="str">
        <f ca="1">IF(C27=$X$4,"Enter smelter details",IF(ISERROR($V27),"",OFFSET('Smelter Look-up'!$F$4,$V27-4,0)))</f>
        <v>RMI</v>
      </c>
      <c r="H27" s="216">
        <f ca="1">IF(ISERROR($V27),"",OFFSET('Smelter Look-up'!$G$4,$V27-4,0))</f>
        <v>0</v>
      </c>
      <c r="I27" s="217" t="str">
        <f ca="1">IF(ISERROR($V27),"",OFFSET('Smelter Look-up'!$H$4,$V27-4,0))</f>
        <v>Gejiu</v>
      </c>
      <c r="J27" s="217" t="str">
        <f ca="1">IF(ISERROR($V27),"",OFFSET('Smelter Look-up'!$I$4,$V27-4,0))</f>
        <v>Yunnan Sheng</v>
      </c>
      <c r="K27" s="268"/>
      <c r="L27" s="268"/>
      <c r="M27" s="268"/>
      <c r="N27" s="268"/>
      <c r="O27" s="268"/>
      <c r="P27" s="218"/>
      <c r="Q27" s="269"/>
      <c r="R27" s="215" t="str">
        <f ca="1">IF(ISERROR($V27),"",OFFSET('Smelter Look-up'!$C$4,$V27-4,0)&amp;"")</f>
        <v>Yunnan Chengfeng Non-ferrous Metals Co., Ltd.</v>
      </c>
      <c r="S27" s="222" t="str">
        <f t="shared" ca="1" si="3"/>
        <v>CN</v>
      </c>
      <c r="T27" s="222" t="str">
        <f ca="1">IF(B27="","",IF(ISERROR(MATCH($J27,SorP!$B$1:$B$6230,0)),"",INDIRECT("'SorP'!$A$"&amp;MATCH($J27,SorP!$B$1:$B$6230,0))))</f>
        <v>CN-YN</v>
      </c>
      <c r="U27" s="238"/>
      <c r="V27" s="270">
        <f>IF(C27="",NA(),MATCH($B27&amp;$C27,'Smelter Look-up'!$J:$J,0))</f>
        <v>520</v>
      </c>
      <c r="W27" s="271"/>
      <c r="X27" s="271">
        <f t="shared" ca="1" si="4"/>
        <v>0</v>
      </c>
      <c r="Y27" s="271"/>
      <c r="Z27" s="271"/>
      <c r="AB27" s="273" t="str">
        <f t="shared" si="5"/>
        <v>TinYunnan Chengfeng Non-ferrous Metals Co., Ltd.</v>
      </c>
    </row>
    <row r="28" spans="1:28" s="272" customFormat="1" ht="50.4">
      <c r="A28" s="214"/>
      <c r="B28" s="215" t="s">
        <v>1131</v>
      </c>
      <c r="C28" s="457" t="s">
        <v>13149</v>
      </c>
      <c r="D28" s="278"/>
      <c r="E28" s="215" t="str">
        <f ca="1">IF(ISERROR($V28),"",OFFSET('Smelter Look-up'!$D$4,$V28-4,0)&amp;"")</f>
        <v>BELGIUM</v>
      </c>
      <c r="F28" s="215" t="str">
        <f ca="1">IF(ISERROR($V28),"",OFFSET('Smelter Look-up'!$E$4,$V28-4,0))</f>
        <v>CID002773</v>
      </c>
      <c r="G28" s="215" t="str">
        <f ca="1">IF(C28=$X$4,"Enter smelter details",IF(ISERROR($V28),"",OFFSET('Smelter Look-up'!$F$4,$V28-4,0)))</f>
        <v>RMI</v>
      </c>
      <c r="H28" s="216">
        <f ca="1">IF(ISERROR($V28),"",OFFSET('Smelter Look-up'!$G$4,$V28-4,0))</f>
        <v>0</v>
      </c>
      <c r="I28" s="217" t="str">
        <f ca="1">IF(ISERROR($V28),"",OFFSET('Smelter Look-up'!$H$4,$V28-4,0))</f>
        <v>Beerse</v>
      </c>
      <c r="J28" s="217" t="str">
        <f ca="1">IF(ISERROR($V28),"",OFFSET('Smelter Look-up'!$I$4,$V28-4,0))</f>
        <v>Antwerpen</v>
      </c>
      <c r="K28" s="268"/>
      <c r="L28" s="268"/>
      <c r="M28" s="268"/>
      <c r="N28" s="268"/>
      <c r="O28" s="268"/>
      <c r="P28" s="218"/>
      <c r="Q28" s="269"/>
      <c r="R28" s="215" t="str">
        <f ca="1">IF(ISERROR($V28),"",OFFSET('Smelter Look-up'!$C$4,$V28-4,0)&amp;"")</f>
        <v>Metallo Belgium N.V.</v>
      </c>
      <c r="S28" s="222" t="str">
        <f t="shared" ca="1" si="3"/>
        <v>BE</v>
      </c>
      <c r="T28" s="222" t="str">
        <f ca="1">IF(B28="","",IF(ISERROR(MATCH($J28,SorP!$B$1:$B$6230,0)),"",INDIRECT("'SorP'!$A$"&amp;MATCH($J28,SorP!$B$1:$B$6230,0))))</f>
        <v>BE-VAN</v>
      </c>
      <c r="U28" s="238"/>
      <c r="V28" s="270">
        <f>IF(C28="",NA(),MATCH($B28&amp;$C28,'Smelter Look-up'!$J:$J,0))</f>
        <v>454</v>
      </c>
      <c r="W28" s="271"/>
      <c r="X28" s="271">
        <f t="shared" ca="1" si="4"/>
        <v>0</v>
      </c>
      <c r="Y28" s="271"/>
      <c r="Z28" s="271"/>
      <c r="AB28" s="273" t="str">
        <f t="shared" si="5"/>
        <v>TinMetallo Belgium N.V.</v>
      </c>
    </row>
    <row r="29" spans="1:28" s="272" customFormat="1" ht="88.2">
      <c r="A29" s="214"/>
      <c r="B29" s="215" t="s">
        <v>1131</v>
      </c>
      <c r="C29" s="457" t="s">
        <v>2562</v>
      </c>
      <c r="D29" s="278"/>
      <c r="E29" s="215" t="str">
        <f ca="1">IF(ISERROR($V29),"",OFFSET('Smelter Look-up'!$D$4,$V29-4,0)&amp;"")</f>
        <v>CHINA</v>
      </c>
      <c r="F29" s="215" t="str">
        <f ca="1">IF(ISERROR($V29),"",OFFSET('Smelter Look-up'!$E$4,$V29-4,0))</f>
        <v>CID003116</v>
      </c>
      <c r="G29" s="215" t="str">
        <f ca="1">IF(C29=$X$4,"Enter smelter details",IF(ISERROR($V29),"",OFFSET('Smelter Look-up'!$F$4,$V29-4,0)))</f>
        <v>RMI</v>
      </c>
      <c r="H29" s="216">
        <f ca="1">IF(ISERROR($V29),"",OFFSET('Smelter Look-up'!$G$4,$V29-4,0))</f>
        <v>0</v>
      </c>
      <c r="I29" s="217" t="str">
        <f ca="1">IF(ISERROR($V29),"",OFFSET('Smelter Look-up'!$H$4,$V29-4,0))</f>
        <v>Chaozhou</v>
      </c>
      <c r="J29" s="217" t="str">
        <f ca="1">IF(ISERROR($V29),"",OFFSET('Smelter Look-up'!$I$4,$V29-4,0))</f>
        <v>Guangdong Sheng</v>
      </c>
      <c r="K29" s="268"/>
      <c r="L29" s="268"/>
      <c r="M29" s="268"/>
      <c r="N29" s="268"/>
      <c r="O29" s="268"/>
      <c r="P29" s="218"/>
      <c r="Q29" s="269"/>
      <c r="R29" s="215" t="str">
        <f ca="1">IF(ISERROR($V29),"",OFFSET('Smelter Look-up'!$C$4,$V29-4,0)&amp;"")</f>
        <v>Guangdong Hanhe Non-Ferrous Metal Co., Ltd.</v>
      </c>
      <c r="S29" s="222" t="str">
        <f t="shared" ca="1" si="3"/>
        <v>CN</v>
      </c>
      <c r="T29" s="222" t="str">
        <f ca="1">IF(B29="","",IF(ISERROR(MATCH($J29,SorP!$B$1:$B$6230,0)),"",INDIRECT("'SorP'!$A$"&amp;MATCH($J29,SorP!$B$1:$B$6230,0))))</f>
        <v>CN-GD</v>
      </c>
      <c r="U29" s="238"/>
      <c r="V29" s="270">
        <f>IF(C29="",NA(),MATCH($B29&amp;$C29,'Smelter Look-up'!$J:$J,0))</f>
        <v>434</v>
      </c>
      <c r="W29" s="271"/>
      <c r="X29" s="271">
        <f t="shared" ca="1" si="4"/>
        <v>0</v>
      </c>
      <c r="Y29" s="271"/>
      <c r="Z29" s="271"/>
      <c r="AB29" s="273" t="str">
        <f t="shared" si="5"/>
        <v>TinGuangdong Hanhe Non-Ferrous Metal Co., Ltd.</v>
      </c>
    </row>
    <row r="30" spans="1:28" s="272" customFormat="1" ht="20.399999999999999">
      <c r="A30" s="214"/>
      <c r="B30" s="215" t="s">
        <v>1131</v>
      </c>
      <c r="C30" s="457" t="s">
        <v>13402</v>
      </c>
      <c r="D30" s="278"/>
      <c r="E30" s="215" t="str">
        <f ca="1">IF(ISERROR($V30),"",OFFSET('Smelter Look-up'!$D$4,$V30-4,0)&amp;"")</f>
        <v>UNITED STATES OF AMERICA</v>
      </c>
      <c r="F30" s="215" t="str">
        <f ca="1">IF(ISERROR($V30),"",OFFSET('Smelter Look-up'!$E$4,$V30-4,0))</f>
        <v>CID003325</v>
      </c>
      <c r="G30" s="215" t="str">
        <f ca="1">IF(C30=$X$4,"Enter smelter details",IF(ISERROR($V30),"",OFFSET('Smelter Look-up'!$F$4,$V30-4,0)))</f>
        <v>RMI</v>
      </c>
      <c r="H30" s="216">
        <f ca="1">IF(ISERROR($V30),"",OFFSET('Smelter Look-up'!$G$4,$V30-4,0))</f>
        <v>0</v>
      </c>
      <c r="I30" s="217" t="str">
        <f ca="1">IF(ISERROR($V30),"",OFFSET('Smelter Look-up'!$H$4,$V30-4,0))</f>
        <v>West Chester</v>
      </c>
      <c r="J30" s="217" t="str">
        <f ca="1">IF(ISERROR($V30),"",OFFSET('Smelter Look-up'!$I$4,$V30-4,0))</f>
        <v>Pennsylvania</v>
      </c>
      <c r="K30" s="268"/>
      <c r="L30" s="268"/>
      <c r="M30" s="268"/>
      <c r="N30" s="268"/>
      <c r="O30" s="268"/>
      <c r="P30" s="218"/>
      <c r="Q30" s="269"/>
      <c r="R30" s="215" t="str">
        <f ca="1">IF(ISERROR($V30),"",OFFSET('Smelter Look-up'!$C$4,$V30-4,0)&amp;"")</f>
        <v>Tin Technology &amp; Refining</v>
      </c>
      <c r="S30" s="222" t="str">
        <f t="shared" ca="1" si="3"/>
        <v>US</v>
      </c>
      <c r="T30" s="222" t="str">
        <f ca="1">IF(B30="","",IF(ISERROR(MATCH($J30,SorP!$B$1:$B$6230,0)),"",INDIRECT("'SorP'!$A$"&amp;MATCH($J30,SorP!$B$1:$B$6230,0))))</f>
        <v>US-PA</v>
      </c>
      <c r="U30" s="238"/>
      <c r="V30" s="270">
        <f>IF(C30="",NA(),MATCH($B30&amp;$C30,'Smelter Look-up'!$J:$J,0))</f>
        <v>507</v>
      </c>
      <c r="W30" s="271"/>
      <c r="X30" s="271">
        <f t="shared" ca="1" si="4"/>
        <v>0</v>
      </c>
      <c r="Y30" s="271"/>
      <c r="Z30" s="271"/>
      <c r="AB30" s="273" t="str">
        <f t="shared" si="5"/>
        <v>TinTin Technology &amp; Refining</v>
      </c>
    </row>
    <row r="31" spans="1:28" s="272" customFormat="1" ht="20.399999999999999">
      <c r="A31" s="214"/>
      <c r="B31" s="215" t="s">
        <v>1130</v>
      </c>
      <c r="C31" s="457" t="s">
        <v>52</v>
      </c>
      <c r="D31" s="278"/>
      <c r="E31" s="215" t="str">
        <f ca="1">IF(ISERROR($V31),"",OFFSET('Smelter Look-up'!$D$4,$V31-4,0)&amp;"")</f>
        <v>GERMANY</v>
      </c>
      <c r="F31" s="215" t="str">
        <f ca="1">IF(ISERROR($V31),"",OFFSET('Smelter Look-up'!$E$4,$V31-4,0))</f>
        <v>CID000035</v>
      </c>
      <c r="G31" s="215" t="str">
        <f ca="1">IF(C31=$X$4,"Enter smelter details",IF(ISERROR($V31),"",OFFSET('Smelter Look-up'!$F$4,$V31-4,0)))</f>
        <v>RMI</v>
      </c>
      <c r="H31" s="216">
        <f ca="1">IF(ISERROR($V31),"",OFFSET('Smelter Look-up'!$G$4,$V31-4,0))</f>
        <v>0</v>
      </c>
      <c r="I31" s="217" t="str">
        <f ca="1">IF(ISERROR($V31),"",OFFSET('Smelter Look-up'!$H$4,$V31-4,0))</f>
        <v>Pforzheim</v>
      </c>
      <c r="J31" s="217" t="str">
        <f ca="1">IF(ISERROR($V31),"",OFFSET('Smelter Look-up'!$I$4,$V31-4,0))</f>
        <v>Baden-Württemberg</v>
      </c>
      <c r="K31" s="268"/>
      <c r="L31" s="268"/>
      <c r="M31" s="268"/>
      <c r="N31" s="268"/>
      <c r="O31" s="268"/>
      <c r="P31" s="218"/>
      <c r="Q31" s="269"/>
      <c r="R31" s="215" t="str">
        <f ca="1">IF(ISERROR($V31),"",OFFSET('Smelter Look-up'!$C$4,$V31-4,0)&amp;"")</f>
        <v>Allgemeine Gold-und Silberscheideanstalt A.G.</v>
      </c>
      <c r="S31" s="222" t="str">
        <f t="shared" ca="1" si="3"/>
        <v>DE</v>
      </c>
      <c r="T31" s="222" t="str">
        <f ca="1">IF(B31="","",IF(ISERROR(MATCH($J31,SorP!$B$1:$B$6230,0)),"",INDIRECT("'SorP'!$A$"&amp;MATCH($J31,SorP!$B$1:$B$6230,0))))</f>
        <v>DE-BW</v>
      </c>
      <c r="U31" s="238"/>
      <c r="V31" s="270">
        <f>IF(C31="",NA(),MATCH($B31&amp;$C31,'Smelter Look-up'!$J:$J,0))</f>
        <v>16</v>
      </c>
      <c r="W31" s="271"/>
      <c r="X31" s="271">
        <f t="shared" ca="1" si="4"/>
        <v>0</v>
      </c>
      <c r="Y31" s="271"/>
      <c r="Z31" s="271"/>
      <c r="AB31" s="273" t="str">
        <f t="shared" si="5"/>
        <v>GoldAllgemeine Gold-und Silberscheideanstalt A.G.</v>
      </c>
    </row>
    <row r="32" spans="1:28" s="272" customFormat="1" ht="20.399999999999999">
      <c r="A32" s="214"/>
      <c r="B32" s="215" t="s">
        <v>1131</v>
      </c>
      <c r="C32" s="457" t="s">
        <v>49</v>
      </c>
      <c r="D32" s="278"/>
      <c r="E32" s="215" t="str">
        <f ca="1">IF(ISERROR($V32),"",OFFSET('Smelter Look-up'!$D$4,$V32-4,0)&amp;"")</f>
        <v>UNITED STATES OF AMERICA</v>
      </c>
      <c r="F32" s="215" t="str">
        <f ca="1">IF(ISERROR($V32),"",OFFSET('Smelter Look-up'!$E$4,$V32-4,0))</f>
        <v>CID000292</v>
      </c>
      <c r="G32" s="215" t="str">
        <f ca="1">IF(C32=$X$4,"Enter smelter details",IF(ISERROR($V32),"",OFFSET('Smelter Look-up'!$F$4,$V32-4,0)))</f>
        <v>RMI</v>
      </c>
      <c r="H32" s="216">
        <f ca="1">IF(ISERROR($V32),"",OFFSET('Smelter Look-up'!$G$4,$V32-4,0))</f>
        <v>0</v>
      </c>
      <c r="I32" s="217" t="str">
        <f ca="1">IF(ISERROR($V32),"",OFFSET('Smelter Look-up'!$H$4,$V32-4,0))</f>
        <v>Altoona</v>
      </c>
      <c r="J32" s="217" t="str">
        <f ca="1">IF(ISERROR($V32),"",OFFSET('Smelter Look-up'!$I$4,$V32-4,0))</f>
        <v>Pennsylvania</v>
      </c>
      <c r="K32" s="268"/>
      <c r="L32" s="268"/>
      <c r="M32" s="268"/>
      <c r="N32" s="268"/>
      <c r="O32" s="268"/>
      <c r="P32" s="218"/>
      <c r="Q32" s="269"/>
      <c r="R32" s="215" t="str">
        <f ca="1">IF(ISERROR($V32),"",OFFSET('Smelter Look-up'!$C$4,$V32-4,0)&amp;"")</f>
        <v>Alpha</v>
      </c>
      <c r="S32" s="222" t="str">
        <f t="shared" ca="1" si="3"/>
        <v>US</v>
      </c>
      <c r="T32" s="222" t="str">
        <f ca="1">IF(B32="","",IF(ISERROR(MATCH($J32,SorP!$B$1:$B$6230,0)),"",INDIRECT("'SorP'!$A$"&amp;MATCH($J32,SorP!$B$1:$B$6230,0))))</f>
        <v>US-PA</v>
      </c>
      <c r="U32" s="238"/>
      <c r="V32" s="270">
        <f>IF(C32="",NA(),MATCH($B32&amp;$C32,'Smelter Look-up'!$J:$J,0))</f>
        <v>384</v>
      </c>
      <c r="W32" s="271"/>
      <c r="X32" s="271">
        <f t="shared" ca="1" si="4"/>
        <v>0</v>
      </c>
      <c r="Y32" s="271"/>
      <c r="Z32" s="271"/>
      <c r="AB32" s="273" t="str">
        <f t="shared" si="5"/>
        <v>TinAlpha</v>
      </c>
    </row>
    <row r="33" spans="1:28" s="272" customFormat="1" ht="20.399999999999999">
      <c r="A33" s="214"/>
      <c r="B33" s="215" t="s">
        <v>1130</v>
      </c>
      <c r="C33" s="457" t="s">
        <v>2309</v>
      </c>
      <c r="D33" s="278"/>
      <c r="E33" s="215" t="str">
        <f ca="1">IF(ISERROR($V33),"",OFFSET('Smelter Look-up'!$D$4,$V33-4,0)&amp;"")</f>
        <v>SWITZERLAND</v>
      </c>
      <c r="F33" s="215" t="str">
        <f ca="1">IF(ISERROR($V33),"",OFFSET('Smelter Look-up'!$E$4,$V33-4,0))</f>
        <v>CID000077</v>
      </c>
      <c r="G33" s="215" t="str">
        <f ca="1">IF(C33=$X$4,"Enter smelter details",IF(ISERROR($V33),"",OFFSET('Smelter Look-up'!$F$4,$V33-4,0)))</f>
        <v>RMI</v>
      </c>
      <c r="H33" s="216">
        <f ca="1">IF(ISERROR($V33),"",OFFSET('Smelter Look-up'!$G$4,$V33-4,0))</f>
        <v>0</v>
      </c>
      <c r="I33" s="217" t="str">
        <f ca="1">IF(ISERROR($V33),"",OFFSET('Smelter Look-up'!$H$4,$V33-4,0))</f>
        <v>Mendrisio</v>
      </c>
      <c r="J33" s="217" t="str">
        <f ca="1">IF(ISERROR($V33),"",OFFSET('Smelter Look-up'!$I$4,$V33-4,0))</f>
        <v>Ticino</v>
      </c>
      <c r="K33" s="268"/>
      <c r="L33" s="268"/>
      <c r="M33" s="268"/>
      <c r="N33" s="268"/>
      <c r="O33" s="268"/>
      <c r="P33" s="218"/>
      <c r="Q33" s="269"/>
      <c r="R33" s="215" t="str">
        <f ca="1">IF(ISERROR($V33),"",OFFSET('Smelter Look-up'!$C$4,$V33-4,0)&amp;"")</f>
        <v>Argor-Heraeus S.A.</v>
      </c>
      <c r="S33" s="222" t="str">
        <f t="shared" ca="1" si="3"/>
        <v>CH</v>
      </c>
      <c r="T33" s="222" t="str">
        <f ca="1">IF(B33="","",IF(ISERROR(MATCH($J33,SorP!$B$1:$B$6230,0)),"",INDIRECT("'SorP'!$A$"&amp;MATCH($J33,SorP!$B$1:$B$6230,0))))</f>
        <v>CH-TI</v>
      </c>
      <c r="U33" s="238"/>
      <c r="V33" s="270">
        <f>IF(C33="",NA(),MATCH($B33&amp;$C33,'Smelter Look-up'!$J:$J,0))</f>
        <v>25</v>
      </c>
      <c r="W33" s="271"/>
      <c r="X33" s="271">
        <f t="shared" ca="1" si="4"/>
        <v>0</v>
      </c>
      <c r="Y33" s="271"/>
      <c r="Z33" s="271"/>
      <c r="AB33" s="273" t="str">
        <f t="shared" si="5"/>
        <v>GoldArgor-Heraeus S.A.</v>
      </c>
    </row>
    <row r="34" spans="1:28" s="272" customFormat="1" ht="20.399999999999999">
      <c r="A34" s="214"/>
      <c r="B34" s="215" t="s">
        <v>1130</v>
      </c>
      <c r="C34" s="457" t="s">
        <v>1224</v>
      </c>
      <c r="D34" s="278"/>
      <c r="E34" s="215" t="str">
        <f ca="1">IF(ISERROR($V34),"",OFFSET('Smelter Look-up'!$D$4,$V34-4,0)&amp;"")</f>
        <v>GERMANY</v>
      </c>
      <c r="F34" s="215" t="str">
        <f ca="1">IF(ISERROR($V34),"",OFFSET('Smelter Look-up'!$E$4,$V34-4,0))</f>
        <v>CID000113</v>
      </c>
      <c r="G34" s="215" t="str">
        <f ca="1">IF(C34=$X$4,"Enter smelter details",IF(ISERROR($V34),"",OFFSET('Smelter Look-up'!$F$4,$V34-4,0)))</f>
        <v>RMI</v>
      </c>
      <c r="H34" s="216">
        <f ca="1">IF(ISERROR($V34),"",OFFSET('Smelter Look-up'!$G$4,$V34-4,0))</f>
        <v>0</v>
      </c>
      <c r="I34" s="217" t="str">
        <f ca="1">IF(ISERROR($V34),"",OFFSET('Smelter Look-up'!$H$4,$V34-4,0))</f>
        <v>Hamburg</v>
      </c>
      <c r="J34" s="217" t="str">
        <f ca="1">IF(ISERROR($V34),"",OFFSET('Smelter Look-up'!$I$4,$V34-4,0))</f>
        <v>Hamburg</v>
      </c>
      <c r="K34" s="268"/>
      <c r="L34" s="268"/>
      <c r="M34" s="268"/>
      <c r="N34" s="268"/>
      <c r="O34" s="268"/>
      <c r="P34" s="218"/>
      <c r="Q34" s="269"/>
      <c r="R34" s="215" t="str">
        <f ca="1">IF(ISERROR($V34),"",OFFSET('Smelter Look-up'!$C$4,$V34-4,0)&amp;"")</f>
        <v>Aurubis AG</v>
      </c>
      <c r="S34" s="222" t="str">
        <f t="shared" ca="1" si="3"/>
        <v>DE</v>
      </c>
      <c r="T34" s="222" t="str">
        <f ca="1">IF(B34="","",IF(ISERROR(MATCH($J34,SorP!$B$1:$B$6230,0)),"",INDIRECT("'SorP'!$A$"&amp;MATCH($J34,SorP!$B$1:$B$6230,0))))</f>
        <v>DE-HH</v>
      </c>
      <c r="U34" s="238"/>
      <c r="V34" s="270">
        <f>IF(C34="",NA(),MATCH($B34&amp;$C34,'Smelter Look-up'!$J:$J,0))</f>
        <v>34</v>
      </c>
      <c r="W34" s="271"/>
      <c r="X34" s="271">
        <f t="shared" ca="1" si="4"/>
        <v>0</v>
      </c>
      <c r="Y34" s="271"/>
      <c r="Z34" s="271"/>
      <c r="AB34" s="273" t="str">
        <f t="shared" si="5"/>
        <v>GoldAurubis AG</v>
      </c>
    </row>
    <row r="35" spans="1:28" s="272" customFormat="1" ht="20.399999999999999">
      <c r="A35" s="214"/>
      <c r="B35" s="215" t="s">
        <v>1130</v>
      </c>
      <c r="C35" s="457" t="s">
        <v>661</v>
      </c>
      <c r="D35" s="278"/>
      <c r="E35" s="215" t="str">
        <f ca="1">IF(ISERROR($V35),"",OFFSET('Smelter Look-up'!$D$4,$V35-4,0)&amp;"")</f>
        <v>GERMANY</v>
      </c>
      <c r="F35" s="215" t="str">
        <f ca="1">IF(ISERROR($V35),"",OFFSET('Smelter Look-up'!$E$4,$V35-4,0))</f>
        <v>CID000176</v>
      </c>
      <c r="G35" s="215" t="str">
        <f ca="1">IF(C35=$X$4,"Enter smelter details",IF(ISERROR($V35),"",OFFSET('Smelter Look-up'!$F$4,$V35-4,0)))</f>
        <v>RMI</v>
      </c>
      <c r="H35" s="216">
        <f ca="1">IF(ISERROR($V35),"",OFFSET('Smelter Look-up'!$G$4,$V35-4,0))</f>
        <v>0</v>
      </c>
      <c r="I35" s="217" t="str">
        <f ca="1">IF(ISERROR($V35),"",OFFSET('Smelter Look-up'!$H$4,$V35-4,0))</f>
        <v>Pforzheim</v>
      </c>
      <c r="J35" s="217" t="str">
        <f ca="1">IF(ISERROR($V35),"",OFFSET('Smelter Look-up'!$I$4,$V35-4,0))</f>
        <v>Baden-Württemberg</v>
      </c>
      <c r="K35" s="268"/>
      <c r="L35" s="268"/>
      <c r="M35" s="268"/>
      <c r="N35" s="268"/>
      <c r="O35" s="268"/>
      <c r="P35" s="218"/>
      <c r="Q35" s="269"/>
      <c r="R35" s="215" t="str">
        <f ca="1">IF(ISERROR($V35),"",OFFSET('Smelter Look-up'!$C$4,$V35-4,0)&amp;"")</f>
        <v>C. Hafner GmbH + Co. KG</v>
      </c>
      <c r="S35" s="222" t="str">
        <f t="shared" ca="1" si="3"/>
        <v>DE</v>
      </c>
      <c r="T35" s="222" t="str">
        <f ca="1">IF(B35="","",IF(ISERROR(MATCH($J35,SorP!$B$1:$B$6230,0)),"",INDIRECT("'SorP'!$A$"&amp;MATCH($J35,SorP!$B$1:$B$6230,0))))</f>
        <v>DE-BW</v>
      </c>
      <c r="U35" s="238"/>
      <c r="V35" s="270">
        <f>IF(C35="",NA(),MATCH($B35&amp;$C35,'Smelter Look-up'!$J:$J,0))</f>
        <v>40</v>
      </c>
      <c r="W35" s="271"/>
      <c r="X35" s="271">
        <f t="shared" ca="1" si="4"/>
        <v>0</v>
      </c>
      <c r="Y35" s="271"/>
      <c r="Z35" s="271"/>
      <c r="AB35" s="273" t="str">
        <f t="shared" si="5"/>
        <v>GoldC. Hafner GmbH + Co. KG</v>
      </c>
    </row>
    <row r="36" spans="1:28" s="272" customFormat="1" ht="20.399999999999999">
      <c r="A36" s="214"/>
      <c r="B36" s="215" t="s">
        <v>1130</v>
      </c>
      <c r="C36" s="457" t="s">
        <v>53</v>
      </c>
      <c r="D36" s="278"/>
      <c r="E36" s="215" t="str">
        <f ca="1">IF(ISERROR($V36),"",OFFSET('Smelter Look-up'!$D$4,$V36-4,0)&amp;"")</f>
        <v>ITALY</v>
      </c>
      <c r="F36" s="215" t="str">
        <f ca="1">IF(ISERROR($V36),"",OFFSET('Smelter Look-up'!$E$4,$V36-4,0))</f>
        <v>CID000233</v>
      </c>
      <c r="G36" s="215" t="str">
        <f ca="1">IF(C36=$X$4,"Enter smelter details",IF(ISERROR($V36),"",OFFSET('Smelter Look-up'!$F$4,$V36-4,0)))</f>
        <v>RMI</v>
      </c>
      <c r="H36" s="216">
        <f ca="1">IF(ISERROR($V36),"",OFFSET('Smelter Look-up'!$G$4,$V36-4,0))</f>
        <v>0</v>
      </c>
      <c r="I36" s="217" t="str">
        <f ca="1">IF(ISERROR($V36),"",OFFSET('Smelter Look-up'!$H$4,$V36-4,0))</f>
        <v>Arezzo</v>
      </c>
      <c r="J36" s="217" t="str">
        <f ca="1">IF(ISERROR($V36),"",OFFSET('Smelter Look-up'!$I$4,$V36-4,0))</f>
        <v>Toscana</v>
      </c>
      <c r="K36" s="268"/>
      <c r="L36" s="268"/>
      <c r="M36" s="268"/>
      <c r="N36" s="268"/>
      <c r="O36" s="268"/>
      <c r="P36" s="218"/>
      <c r="Q36" s="269"/>
      <c r="R36" s="215" t="str">
        <f ca="1">IF(ISERROR($V36),"",OFFSET('Smelter Look-up'!$C$4,$V36-4,0)&amp;"")</f>
        <v>Chimet S.p.A.</v>
      </c>
      <c r="S36" s="222" t="str">
        <f t="shared" ca="1" si="3"/>
        <v>IT</v>
      </c>
      <c r="T36" s="222" t="str">
        <f ca="1">IF(B36="","",IF(ISERROR(MATCH($J36,SorP!$B$1:$B$6230,0)),"",INDIRECT("'SorP'!$A$"&amp;MATCH($J36,SorP!$B$1:$B$6230,0))))</f>
        <v>IT-52</v>
      </c>
      <c r="U36" s="238"/>
      <c r="V36" s="270">
        <f>IF(C36="",NA(),MATCH($B36&amp;$C36,'Smelter Look-up'!$J:$J,0))</f>
        <v>52</v>
      </c>
      <c r="W36" s="271"/>
      <c r="X36" s="271">
        <f t="shared" ca="1" si="4"/>
        <v>0</v>
      </c>
      <c r="Y36" s="271"/>
      <c r="Z36" s="271"/>
      <c r="AB36" s="273" t="str">
        <f t="shared" si="5"/>
        <v>GoldChimet S.p.A.</v>
      </c>
    </row>
    <row r="37" spans="1:28" s="272" customFormat="1" ht="20.399999999999999">
      <c r="A37" s="214"/>
      <c r="B37" s="215" t="s">
        <v>1130</v>
      </c>
      <c r="C37" s="457" t="s">
        <v>13133</v>
      </c>
      <c r="D37" s="278"/>
      <c r="E37" s="215" t="str">
        <f ca="1">IF(ISERROR($V37),"",OFFSET('Smelter Look-up'!$D$4,$V37-4,0)&amp;"")</f>
        <v>GERMANY</v>
      </c>
      <c r="F37" s="215" t="str">
        <f ca="1">IF(ISERROR($V37),"",OFFSET('Smelter Look-up'!$E$4,$V37-4,0))</f>
        <v>CID000362</v>
      </c>
      <c r="G37" s="215" t="str">
        <f ca="1">IF(C37=$X$4,"Enter smelter details",IF(ISERROR($V37),"",OFFSET('Smelter Look-up'!$F$4,$V37-4,0)))</f>
        <v>RMI</v>
      </c>
      <c r="H37" s="216">
        <f ca="1">IF(ISERROR($V37),"",OFFSET('Smelter Look-up'!$G$4,$V37-4,0))</f>
        <v>0</v>
      </c>
      <c r="I37" s="217" t="str">
        <f ca="1">IF(ISERROR($V37),"",OFFSET('Smelter Look-up'!$H$4,$V37-4,0))</f>
        <v>Pforzheim</v>
      </c>
      <c r="J37" s="217" t="str">
        <f ca="1">IF(ISERROR($V37),"",OFFSET('Smelter Look-up'!$I$4,$V37-4,0))</f>
        <v>Baden-Württemberg</v>
      </c>
      <c r="K37" s="268"/>
      <c r="L37" s="268"/>
      <c r="M37" s="268"/>
      <c r="N37" s="268"/>
      <c r="O37" s="268"/>
      <c r="P37" s="218"/>
      <c r="Q37" s="269"/>
      <c r="R37" s="215" t="str">
        <f ca="1">IF(ISERROR($V37),"",OFFSET('Smelter Look-up'!$C$4,$V37-4,0)&amp;"")</f>
        <v>DODUCO Contacts and Refining GmbH</v>
      </c>
      <c r="S37" s="222" t="str">
        <f t="shared" ref="S37:S67" ca="1" si="6">IF(B37="","",IF(ISERROR(MATCH($E37,CL,0)),"Unknown",INDIRECT("'C'!$A$"&amp;MATCH($E37,CL,0)+1)))</f>
        <v>DE</v>
      </c>
      <c r="T37" s="222" t="str">
        <f ca="1">IF(B37="","",IF(ISERROR(MATCH($J37,SorP!$B$1:$B$6230,0)),"",INDIRECT("'SorP'!$A$"&amp;MATCH($J37,SorP!$B$1:$B$6230,0))))</f>
        <v>DE-BW</v>
      </c>
      <c r="U37" s="238"/>
      <c r="V37" s="270">
        <f>IF(C37="",NA(),MATCH($B37&amp;$C37,'Smelter Look-up'!$J:$J,0))</f>
        <v>62</v>
      </c>
      <c r="W37" s="271"/>
      <c r="X37" s="271">
        <f t="shared" ref="X37:X67" ca="1" si="7">IF(AND(C37="Smelter not listed",OR(LEN(D37)=0,LEN(E37)=0)),1,0)</f>
        <v>0</v>
      </c>
      <c r="Y37" s="271"/>
      <c r="Z37" s="271"/>
      <c r="AB37" s="273" t="str">
        <f t="shared" ref="AB37:AB67" si="8">B37&amp;C37</f>
        <v>GoldDODUCO Contacts and Refining GmbH</v>
      </c>
    </row>
    <row r="38" spans="1:28" s="272" customFormat="1" ht="20.399999999999999">
      <c r="A38" s="214"/>
      <c r="B38" s="215" t="s">
        <v>1130</v>
      </c>
      <c r="C38" s="457" t="s">
        <v>1039</v>
      </c>
      <c r="D38" s="278"/>
      <c r="E38" s="215" t="str">
        <f ca="1">IF(ISERROR($V38),"",OFFSET('Smelter Look-up'!$D$4,$V38-4,0)&amp;"")</f>
        <v>GERMANY</v>
      </c>
      <c r="F38" s="215" t="str">
        <f ca="1">IF(ISERROR($V38),"",OFFSET('Smelter Look-up'!$E$4,$V38-4,0))</f>
        <v>CID000694</v>
      </c>
      <c r="G38" s="215" t="str">
        <f ca="1">IF(C38=$X$4,"Enter smelter details",IF(ISERROR($V38),"",OFFSET('Smelter Look-up'!$F$4,$V38-4,0)))</f>
        <v>RMI</v>
      </c>
      <c r="H38" s="216">
        <f ca="1">IF(ISERROR($V38),"",OFFSET('Smelter Look-up'!$G$4,$V38-4,0))</f>
        <v>0</v>
      </c>
      <c r="I38" s="217" t="str">
        <f ca="1">IF(ISERROR($V38),"",OFFSET('Smelter Look-up'!$H$4,$V38-4,0))</f>
        <v>Pforzheim</v>
      </c>
      <c r="J38" s="217" t="str">
        <f ca="1">IF(ISERROR($V38),"",OFFSET('Smelter Look-up'!$I$4,$V38-4,0))</f>
        <v>Baden-Württemberg</v>
      </c>
      <c r="K38" s="268"/>
      <c r="L38" s="268"/>
      <c r="M38" s="268"/>
      <c r="N38" s="268"/>
      <c r="O38" s="268"/>
      <c r="P38" s="218"/>
      <c r="Q38" s="269"/>
      <c r="R38" s="215" t="str">
        <f ca="1">IF(ISERROR($V38),"",OFFSET('Smelter Look-up'!$C$4,$V38-4,0)&amp;"")</f>
        <v>Heimerle + Meule GmbH</v>
      </c>
      <c r="S38" s="222" t="str">
        <f t="shared" ca="1" si="6"/>
        <v>DE</v>
      </c>
      <c r="T38" s="222" t="str">
        <f ca="1">IF(B38="","",IF(ISERROR(MATCH($J38,SorP!$B$1:$B$6230,0)),"",INDIRECT("'SorP'!$A$"&amp;MATCH($J38,SorP!$B$1:$B$6230,0))))</f>
        <v>DE-BW</v>
      </c>
      <c r="U38" s="238"/>
      <c r="V38" s="270">
        <f>IF(C38="",NA(),MATCH($B38&amp;$C38,'Smelter Look-up'!$J:$J,0))</f>
        <v>97</v>
      </c>
      <c r="W38" s="271"/>
      <c r="X38" s="271">
        <f t="shared" ca="1" si="7"/>
        <v>0</v>
      </c>
      <c r="Y38" s="271"/>
      <c r="Z38" s="271"/>
      <c r="AB38" s="273" t="str">
        <f t="shared" si="8"/>
        <v>GoldHeimerle + Meule GmbH</v>
      </c>
    </row>
    <row r="39" spans="1:28" s="272" customFormat="1" ht="20.399999999999999">
      <c r="A39" s="214"/>
      <c r="B39" s="215" t="s">
        <v>1130</v>
      </c>
      <c r="C39" s="457" t="s">
        <v>1227</v>
      </c>
      <c r="D39" s="278"/>
      <c r="E39" s="215" t="str">
        <f ca="1">IF(ISERROR($V39),"",OFFSET('Smelter Look-up'!$D$4,$V39-4,0)&amp;"")</f>
        <v>GERMANY</v>
      </c>
      <c r="F39" s="215" t="str">
        <f ca="1">IF(ISERROR($V39),"",OFFSET('Smelter Look-up'!$E$4,$V39-4,0))</f>
        <v>CID000711</v>
      </c>
      <c r="G39" s="215" t="str">
        <f ca="1">IF(C39=$X$4,"Enter smelter details",IF(ISERROR($V39),"",OFFSET('Smelter Look-up'!$F$4,$V39-4,0)))</f>
        <v>RMI</v>
      </c>
      <c r="H39" s="216">
        <f ca="1">IF(ISERROR($V39),"",OFFSET('Smelter Look-up'!$G$4,$V39-4,0))</f>
        <v>0</v>
      </c>
      <c r="I39" s="217" t="str">
        <f ca="1">IF(ISERROR($V39),"",OFFSET('Smelter Look-up'!$H$4,$V39-4,0))</f>
        <v>Hanau</v>
      </c>
      <c r="J39" s="217" t="str">
        <f ca="1">IF(ISERROR($V39),"",OFFSET('Smelter Look-up'!$I$4,$V39-4,0))</f>
        <v>Hessen</v>
      </c>
      <c r="K39" s="268"/>
      <c r="L39" s="268"/>
      <c r="M39" s="268"/>
      <c r="N39" s="268"/>
      <c r="O39" s="268"/>
      <c r="P39" s="218"/>
      <c r="Q39" s="269"/>
      <c r="R39" s="215" t="str">
        <f ca="1">IF(ISERROR($V39),"",OFFSET('Smelter Look-up'!$C$4,$V39-4,0)&amp;"")</f>
        <v>Heraeus Germany GmbH Co. KG</v>
      </c>
      <c r="S39" s="222" t="str">
        <f t="shared" ca="1" si="6"/>
        <v>DE</v>
      </c>
      <c r="T39" s="222" t="str">
        <f ca="1">IF(B39="","",IF(ISERROR(MATCH($J39,SorP!$B$1:$B$6230,0)),"",INDIRECT("'SorP'!$A$"&amp;MATCH($J39,SorP!$B$1:$B$6230,0))))</f>
        <v>DE-HE</v>
      </c>
      <c r="U39" s="238"/>
      <c r="V39" s="270">
        <f>IF(C39="",NA(),MATCH($B39&amp;$C39,'Smelter Look-up'!$J:$J,0))</f>
        <v>104</v>
      </c>
      <c r="W39" s="271"/>
      <c r="X39" s="271">
        <f t="shared" ca="1" si="7"/>
        <v>0</v>
      </c>
      <c r="Y39" s="271"/>
      <c r="Z39" s="271"/>
      <c r="AB39" s="273" t="str">
        <f t="shared" si="8"/>
        <v>GoldHeraeus Precious Metals GmbH &amp; Co. KG</v>
      </c>
    </row>
    <row r="40" spans="1:28" s="272" customFormat="1" ht="20.399999999999999">
      <c r="A40" s="214"/>
      <c r="B40" s="215" t="s">
        <v>1131</v>
      </c>
      <c r="C40" s="457" t="s">
        <v>821</v>
      </c>
      <c r="D40" s="278"/>
      <c r="E40" s="215" t="str">
        <f ca="1">IF(ISERROR($V40),"",OFFSET('Smelter Look-up'!$D$4,$V40-4,0)&amp;"")</f>
        <v>MALAYSIA</v>
      </c>
      <c r="F40" s="215" t="str">
        <f ca="1">IF(ISERROR($V40),"",OFFSET('Smelter Look-up'!$E$4,$V40-4,0))</f>
        <v>CID001105</v>
      </c>
      <c r="G40" s="215" t="str">
        <f ca="1">IF(C40=$X$4,"Enter smelter details",IF(ISERROR($V40),"",OFFSET('Smelter Look-up'!$F$4,$V40-4,0)))</f>
        <v>RMI</v>
      </c>
      <c r="H40" s="216">
        <f ca="1">IF(ISERROR($V40),"",OFFSET('Smelter Look-up'!$G$4,$V40-4,0))</f>
        <v>0</v>
      </c>
      <c r="I40" s="217" t="str">
        <f ca="1">IF(ISERROR($V40),"",OFFSET('Smelter Look-up'!$H$4,$V40-4,0))</f>
        <v>Butterworth</v>
      </c>
      <c r="J40" s="217" t="str">
        <f ca="1">IF(ISERROR($V40),"",OFFSET('Smelter Look-up'!$I$4,$V40-4,0))</f>
        <v>Pulau Pinang</v>
      </c>
      <c r="K40" s="268"/>
      <c r="L40" s="268"/>
      <c r="M40" s="268"/>
      <c r="N40" s="268"/>
      <c r="O40" s="268"/>
      <c r="P40" s="218"/>
      <c r="Q40" s="269"/>
      <c r="R40" s="215" t="str">
        <f ca="1">IF(ISERROR($V40),"",OFFSET('Smelter Look-up'!$C$4,$V40-4,0)&amp;"")</f>
        <v>Malaysia Smelting Corporation (MSC)</v>
      </c>
      <c r="S40" s="222" t="str">
        <f t="shared" ca="1" si="6"/>
        <v>MY</v>
      </c>
      <c r="T40" s="222" t="str">
        <f ca="1">IF(B40="","",IF(ISERROR(MATCH($J40,SorP!$B$1:$B$6230,0)),"",INDIRECT("'SorP'!$A$"&amp;MATCH($J40,SorP!$B$1:$B$6230,0))))</f>
        <v>MY-07</v>
      </c>
      <c r="U40" s="238"/>
      <c r="V40" s="270">
        <f>IF(C40="",NA(),MATCH($B40&amp;$C40,'Smelter Look-up'!$J:$J,0))</f>
        <v>449</v>
      </c>
      <c r="W40" s="271"/>
      <c r="X40" s="271">
        <f t="shared" ca="1" si="7"/>
        <v>0</v>
      </c>
      <c r="Y40" s="271"/>
      <c r="Z40" s="271"/>
      <c r="AB40" s="273" t="str">
        <f t="shared" si="8"/>
        <v>TinMalaysia Smelting Corporation (MSC)</v>
      </c>
    </row>
    <row r="41" spans="1:28" s="272" customFormat="1" ht="20.399999999999999">
      <c r="A41" s="214"/>
      <c r="B41" s="215" t="s">
        <v>1131</v>
      </c>
      <c r="C41" s="457" t="s">
        <v>13150</v>
      </c>
      <c r="D41" s="278"/>
      <c r="E41" s="215" t="str">
        <f ca="1">IF(ISERROR($V41),"",OFFSET('Smelter Look-up'!$D$4,$V41-4,0)&amp;"")</f>
        <v>SPAIN</v>
      </c>
      <c r="F41" s="215" t="str">
        <f ca="1">IF(ISERROR($V41),"",OFFSET('Smelter Look-up'!$E$4,$V41-4,0))</f>
        <v>CID002774</v>
      </c>
      <c r="G41" s="215" t="str">
        <f ca="1">IF(C41=$X$4,"Enter smelter details",IF(ISERROR($V41),"",OFFSET('Smelter Look-up'!$F$4,$V41-4,0)))</f>
        <v>RMI</v>
      </c>
      <c r="H41" s="216">
        <f ca="1">IF(ISERROR($V41),"",OFFSET('Smelter Look-up'!$G$4,$V41-4,0))</f>
        <v>0</v>
      </c>
      <c r="I41" s="217" t="str">
        <f ca="1">IF(ISERROR($V41),"",OFFSET('Smelter Look-up'!$H$4,$V41-4,0))</f>
        <v>Berango</v>
      </c>
      <c r="J41" s="217" t="str">
        <f ca="1">IF(ISERROR($V41),"",OFFSET('Smelter Look-up'!$I$4,$V41-4,0))</f>
        <v>Bizkaia</v>
      </c>
      <c r="K41" s="268"/>
      <c r="L41" s="268"/>
      <c r="M41" s="268"/>
      <c r="N41" s="268"/>
      <c r="O41" s="268"/>
      <c r="P41" s="218"/>
      <c r="Q41" s="269"/>
      <c r="R41" s="215" t="str">
        <f ca="1">IF(ISERROR($V41),"",OFFSET('Smelter Look-up'!$C$4,$V41-4,0)&amp;"")</f>
        <v>Metallo Spain S.L.U.</v>
      </c>
      <c r="S41" s="222" t="str">
        <f t="shared" ca="1" si="6"/>
        <v>ES</v>
      </c>
      <c r="T41" s="222" t="str">
        <f ca="1">IF(B41="","",IF(ISERROR(MATCH($J41,SorP!$B$1:$B$6230,0)),"",INDIRECT("'SorP'!$A$"&amp;MATCH($J41,SorP!$B$1:$B$6230,0))))</f>
        <v>ES-BI</v>
      </c>
      <c r="U41" s="238"/>
      <c r="V41" s="270">
        <f>IF(C41="",NA(),MATCH($B41&amp;$C41,'Smelter Look-up'!$J:$J,0))</f>
        <v>455</v>
      </c>
      <c r="W41" s="271"/>
      <c r="X41" s="271">
        <f t="shared" ca="1" si="7"/>
        <v>0</v>
      </c>
      <c r="Y41" s="271"/>
      <c r="Z41" s="271"/>
      <c r="AB41" s="273" t="str">
        <f t="shared" si="8"/>
        <v>TinMetallo Spain S.L.U.</v>
      </c>
    </row>
    <row r="42" spans="1:28" s="272" customFormat="1" ht="20.399999999999999">
      <c r="A42" s="214"/>
      <c r="B42" s="215" t="s">
        <v>1130</v>
      </c>
      <c r="C42" s="457" t="s">
        <v>2166</v>
      </c>
      <c r="D42" s="278"/>
      <c r="E42" s="215" t="str">
        <f ca="1">IF(ISERROR($V42),"",OFFSET('Smelter Look-up'!$D$4,$V42-4,0)&amp;"")</f>
        <v>CHINA</v>
      </c>
      <c r="F42" s="215" t="str">
        <f ca="1">IF(ISERROR($V42),"",OFFSET('Smelter Look-up'!$E$4,$V42-4,0))</f>
        <v>CID001149</v>
      </c>
      <c r="G42" s="215" t="str">
        <f ca="1">IF(C42=$X$4,"Enter smelter details",IF(ISERROR($V42),"",OFFSET('Smelter Look-up'!$F$4,$V42-4,0)))</f>
        <v>RMI</v>
      </c>
      <c r="H42" s="216">
        <f ca="1">IF(ISERROR($V42),"",OFFSET('Smelter Look-up'!$G$4,$V42-4,0))</f>
        <v>0</v>
      </c>
      <c r="I42" s="217" t="str">
        <f ca="1">IF(ISERROR($V42),"",OFFSET('Smelter Look-up'!$H$4,$V42-4,0))</f>
        <v>Kwai Chung</v>
      </c>
      <c r="J42" s="217" t="str">
        <f ca="1">IF(ISERROR($V42),"",OFFSET('Smelter Look-up'!$I$4,$V42-4,0))</f>
        <v>Hong Kong SAR</v>
      </c>
      <c r="K42" s="268"/>
      <c r="L42" s="268"/>
      <c r="M42" s="268"/>
      <c r="N42" s="268"/>
      <c r="O42" s="268"/>
      <c r="P42" s="218"/>
      <c r="Q42" s="269"/>
      <c r="R42" s="215" t="str">
        <f ca="1">IF(ISERROR($V42),"",OFFSET('Smelter Look-up'!$C$4,$V42-4,0)&amp;"")</f>
        <v>Metalor Technologies (Hong Kong) Ltd.</v>
      </c>
      <c r="S42" s="222" t="str">
        <f t="shared" ca="1" si="6"/>
        <v>CN</v>
      </c>
      <c r="T42" s="222" t="str">
        <f ca="1">IF(B42="","",IF(ISERROR(MATCH($J42,SorP!$B$1:$B$6230,0)),"",INDIRECT("'SorP'!$A$"&amp;MATCH($J42,SorP!$B$1:$B$6230,0))))</f>
        <v>CN-HK</v>
      </c>
      <c r="U42" s="238"/>
      <c r="V42" s="270">
        <f>IF(C42="",NA(),MATCH($B42&amp;$C42,'Smelter Look-up'!$J:$J,0))</f>
        <v>168</v>
      </c>
      <c r="W42" s="271"/>
      <c r="X42" s="271">
        <f t="shared" ca="1" si="7"/>
        <v>0</v>
      </c>
      <c r="Y42" s="271"/>
      <c r="Z42" s="271"/>
      <c r="AB42" s="273" t="str">
        <f t="shared" si="8"/>
        <v>GoldMetalor Technologies (Hong Kong) Ltd.</v>
      </c>
    </row>
    <row r="43" spans="1:28" s="272" customFormat="1" ht="20.399999999999999">
      <c r="A43" s="214"/>
      <c r="B43" s="215" t="s">
        <v>1130</v>
      </c>
      <c r="C43" s="457" t="s">
        <v>2167</v>
      </c>
      <c r="D43" s="278"/>
      <c r="E43" s="215" t="str">
        <f ca="1">IF(ISERROR($V43),"",OFFSET('Smelter Look-up'!$D$4,$V43-4,0)&amp;"")</f>
        <v>SINGAPORE</v>
      </c>
      <c r="F43" s="215" t="str">
        <f ca="1">IF(ISERROR($V43),"",OFFSET('Smelter Look-up'!$E$4,$V43-4,0))</f>
        <v>CID001152</v>
      </c>
      <c r="G43" s="215" t="str">
        <f ca="1">IF(C43=$X$4,"Enter smelter details",IF(ISERROR($V43),"",OFFSET('Smelter Look-up'!$F$4,$V43-4,0)))</f>
        <v>RMI</v>
      </c>
      <c r="H43" s="216">
        <f ca="1">IF(ISERROR($V43),"",OFFSET('Smelter Look-up'!$G$4,$V43-4,0))</f>
        <v>0</v>
      </c>
      <c r="I43" s="217" t="str">
        <f ca="1">IF(ISERROR($V43),"",OFFSET('Smelter Look-up'!$H$4,$V43-4,0))</f>
        <v>Singapore</v>
      </c>
      <c r="J43" s="217" t="str">
        <f ca="1">IF(ISERROR($V43),"",OFFSET('Smelter Look-up'!$I$4,$V43-4,0))</f>
        <v>South West</v>
      </c>
      <c r="K43" s="268"/>
      <c r="L43" s="268"/>
      <c r="M43" s="268"/>
      <c r="N43" s="268"/>
      <c r="O43" s="268"/>
      <c r="P43" s="218"/>
      <c r="Q43" s="269"/>
      <c r="R43" s="215" t="str">
        <f ca="1">IF(ISERROR($V43),"",OFFSET('Smelter Look-up'!$C$4,$V43-4,0)&amp;"")</f>
        <v>Metalor Technologies (Singapore) Pte., Ltd.</v>
      </c>
      <c r="S43" s="222" t="str">
        <f t="shared" ca="1" si="6"/>
        <v>SG</v>
      </c>
      <c r="T43" s="222" t="str">
        <f ca="1">IF(B43="","",IF(ISERROR(MATCH($J43,SorP!$B$1:$B$6230,0)),"",INDIRECT("'SorP'!$A$"&amp;MATCH($J43,SorP!$B$1:$B$6230,0))))</f>
        <v>SG-05</v>
      </c>
      <c r="U43" s="238"/>
      <c r="V43" s="270">
        <f>IF(C43="",NA(),MATCH($B43&amp;$C43,'Smelter Look-up'!$J:$J,0))</f>
        <v>169</v>
      </c>
      <c r="W43" s="271"/>
      <c r="X43" s="271">
        <f t="shared" ca="1" si="7"/>
        <v>0</v>
      </c>
      <c r="Y43" s="271"/>
      <c r="Z43" s="271"/>
      <c r="AB43" s="273" t="str">
        <f t="shared" si="8"/>
        <v>GoldMetalor Technologies (Singapore) Pte., Ltd.</v>
      </c>
    </row>
    <row r="44" spans="1:28" s="272" customFormat="1" ht="20.399999999999999">
      <c r="A44" s="214"/>
      <c r="B44" s="215" t="s">
        <v>1130</v>
      </c>
      <c r="C44" s="457" t="s">
        <v>1626</v>
      </c>
      <c r="D44" s="278"/>
      <c r="E44" s="215" t="str">
        <f ca="1">IF(ISERROR($V44),"",OFFSET('Smelter Look-up'!$D$4,$V44-4,0)&amp;"")</f>
        <v>CHINA</v>
      </c>
      <c r="F44" s="215" t="str">
        <f ca="1">IF(ISERROR($V44),"",OFFSET('Smelter Look-up'!$E$4,$V44-4,0))</f>
        <v>CID001147</v>
      </c>
      <c r="G44" s="215" t="str">
        <f ca="1">IF(C44=$X$4,"Enter smelter details",IF(ISERROR($V44),"",OFFSET('Smelter Look-up'!$F$4,$V44-4,0)))</f>
        <v>RMI</v>
      </c>
      <c r="H44" s="216">
        <f ca="1">IF(ISERROR($V44),"",OFFSET('Smelter Look-up'!$G$4,$V44-4,0))</f>
        <v>0</v>
      </c>
      <c r="I44" s="217" t="str">
        <f ca="1">IF(ISERROR($V44),"",OFFSET('Smelter Look-up'!$H$4,$V44-4,0))</f>
        <v>Suzhou</v>
      </c>
      <c r="J44" s="217" t="str">
        <f ca="1">IF(ISERROR($V44),"",OFFSET('Smelter Look-up'!$I$4,$V44-4,0))</f>
        <v>Jiangsu Sheng</v>
      </c>
      <c r="K44" s="268"/>
      <c r="L44" s="268"/>
      <c r="M44" s="268"/>
      <c r="N44" s="268"/>
      <c r="O44" s="268"/>
      <c r="P44" s="218"/>
      <c r="Q44" s="269"/>
      <c r="R44" s="215" t="str">
        <f ca="1">IF(ISERROR($V44),"",OFFSET('Smelter Look-up'!$C$4,$V44-4,0)&amp;"")</f>
        <v>Metalor Technologies (Suzhou) Ltd.</v>
      </c>
      <c r="S44" s="222" t="str">
        <f t="shared" ca="1" si="6"/>
        <v>CN</v>
      </c>
      <c r="T44" s="222" t="str">
        <f ca="1">IF(B44="","",IF(ISERROR(MATCH($J44,SorP!$B$1:$B$6230,0)),"",INDIRECT("'SorP'!$A$"&amp;MATCH($J44,SorP!$B$1:$B$6230,0))))</f>
        <v>CN-JS</v>
      </c>
      <c r="U44" s="238"/>
      <c r="V44" s="270">
        <f>IF(C44="",NA(),MATCH($B44&amp;$C44,'Smelter Look-up'!$J:$J,0))</f>
        <v>170</v>
      </c>
      <c r="W44" s="271"/>
      <c r="X44" s="271">
        <f t="shared" ca="1" si="7"/>
        <v>0</v>
      </c>
      <c r="Y44" s="271"/>
      <c r="Z44" s="271"/>
      <c r="AB44" s="273" t="str">
        <f t="shared" si="8"/>
        <v>GoldMetalor Technologies (Suzhou) Ltd.</v>
      </c>
    </row>
    <row r="45" spans="1:28" s="272" customFormat="1" ht="20.399999999999999">
      <c r="A45" s="214"/>
      <c r="B45" s="215" t="s">
        <v>1130</v>
      </c>
      <c r="C45" s="457" t="s">
        <v>2331</v>
      </c>
      <c r="D45" s="278"/>
      <c r="E45" s="215" t="str">
        <f ca="1">IF(ISERROR($V45),"",OFFSET('Smelter Look-up'!$D$4,$V45-4,0)&amp;"")</f>
        <v>SWITZERLAND</v>
      </c>
      <c r="F45" s="215" t="str">
        <f ca="1">IF(ISERROR($V45),"",OFFSET('Smelter Look-up'!$E$4,$V45-4,0))</f>
        <v>CID001153</v>
      </c>
      <c r="G45" s="215" t="str">
        <f ca="1">IF(C45=$X$4,"Enter smelter details",IF(ISERROR($V45),"",OFFSET('Smelter Look-up'!$F$4,$V45-4,0)))</f>
        <v>RMI</v>
      </c>
      <c r="H45" s="216">
        <f ca="1">IF(ISERROR($V45),"",OFFSET('Smelter Look-up'!$G$4,$V45-4,0))</f>
        <v>0</v>
      </c>
      <c r="I45" s="217" t="str">
        <f ca="1">IF(ISERROR($V45),"",OFFSET('Smelter Look-up'!$H$4,$V45-4,0))</f>
        <v>Marin</v>
      </c>
      <c r="J45" s="217" t="str">
        <f ca="1">IF(ISERROR($V45),"",OFFSET('Smelter Look-up'!$I$4,$V45-4,0))</f>
        <v>Neuchâtel</v>
      </c>
      <c r="K45" s="268"/>
      <c r="L45" s="268"/>
      <c r="M45" s="268"/>
      <c r="N45" s="268"/>
      <c r="O45" s="268"/>
      <c r="P45" s="218"/>
      <c r="Q45" s="269"/>
      <c r="R45" s="215" t="str">
        <f ca="1">IF(ISERROR($V45),"",OFFSET('Smelter Look-up'!$C$4,$V45-4,0)&amp;"")</f>
        <v>Metalor Technologies S.A.</v>
      </c>
      <c r="S45" s="222" t="str">
        <f t="shared" ca="1" si="6"/>
        <v>CH</v>
      </c>
      <c r="T45" s="222" t="str">
        <f ca="1">IF(B45="","",IF(ISERROR(MATCH($J45,SorP!$B$1:$B$6230,0)),"",INDIRECT("'SorP'!$A$"&amp;MATCH($J45,SorP!$B$1:$B$6230,0))))</f>
        <v>CH-NE</v>
      </c>
      <c r="U45" s="238"/>
      <c r="V45" s="270">
        <f>IF(C45="",NA(),MATCH($B45&amp;$C45,'Smelter Look-up'!$J:$J,0))</f>
        <v>171</v>
      </c>
      <c r="W45" s="271"/>
      <c r="X45" s="271">
        <f t="shared" ca="1" si="7"/>
        <v>0</v>
      </c>
      <c r="Y45" s="271"/>
      <c r="Z45" s="271"/>
      <c r="AB45" s="273" t="str">
        <f t="shared" si="8"/>
        <v>GoldMetalor Technologies S.A.</v>
      </c>
    </row>
    <row r="46" spans="1:28" s="272" customFormat="1" ht="25.2">
      <c r="A46" s="214"/>
      <c r="B46" s="215" t="s">
        <v>1130</v>
      </c>
      <c r="C46" s="457" t="s">
        <v>2221</v>
      </c>
      <c r="D46" s="278"/>
      <c r="E46" s="215" t="str">
        <f ca="1">IF(ISERROR($V46),"",OFFSET('Smelter Look-up'!$D$4,$V46-4,0)&amp;"")</f>
        <v>AUSTRIA</v>
      </c>
      <c r="F46" s="215" t="str">
        <f ca="1">IF(ISERROR($V46),"",OFFSET('Smelter Look-up'!$E$4,$V46-4,0))</f>
        <v>CID002779</v>
      </c>
      <c r="G46" s="215" t="str">
        <f ca="1">IF(C46=$X$4,"Enter smelter details",IF(ISERROR($V46),"",OFFSET('Smelter Look-up'!$F$4,$V46-4,0)))</f>
        <v>RMI</v>
      </c>
      <c r="H46" s="216">
        <f ca="1">IF(ISERROR($V46),"",OFFSET('Smelter Look-up'!$G$4,$V46-4,0))</f>
        <v>0</v>
      </c>
      <c r="I46" s="217" t="str">
        <f ca="1">IF(ISERROR($V46),"",OFFSET('Smelter Look-up'!$H$4,$V46-4,0))</f>
        <v>Vienna</v>
      </c>
      <c r="J46" s="217" t="str">
        <f ca="1">IF(ISERROR($V46),"",OFFSET('Smelter Look-up'!$I$4,$V46-4,0))</f>
        <v>Wien</v>
      </c>
      <c r="K46" s="268"/>
      <c r="L46" s="268"/>
      <c r="M46" s="268"/>
      <c r="N46" s="268"/>
      <c r="O46" s="268"/>
      <c r="P46" s="218"/>
      <c r="Q46" s="269"/>
      <c r="R46" s="215" t="str">
        <f ca="1">IF(ISERROR($V46),"",OFFSET('Smelter Look-up'!$C$4,$V46-4,0)&amp;"")</f>
        <v>Ogussa Osterreichische Gold- und Silber-Scheideanstalt GmbH</v>
      </c>
      <c r="S46" s="222" t="str">
        <f t="shared" ca="1" si="6"/>
        <v>AT</v>
      </c>
      <c r="T46" s="222" t="str">
        <f ca="1">IF(B46="","",IF(ISERROR(MATCH($J46,SorP!$B$1:$B$6230,0)),"",INDIRECT("'SorP'!$A$"&amp;MATCH($J46,SorP!$B$1:$B$6230,0))))</f>
        <v>AT-9</v>
      </c>
      <c r="U46" s="238"/>
      <c r="V46" s="270">
        <f>IF(C46="",NA(),MATCH($B46&amp;$C46,'Smelter Look-up'!$J:$J,0))</f>
        <v>192</v>
      </c>
      <c r="W46" s="271"/>
      <c r="X46" s="271">
        <f t="shared" ca="1" si="7"/>
        <v>0</v>
      </c>
      <c r="Y46" s="271"/>
      <c r="Z46" s="271"/>
      <c r="AB46" s="273" t="str">
        <f t="shared" si="8"/>
        <v>GoldÖgussa Österreichische Gold- und Silber-Scheideanstalt GmbH</v>
      </c>
    </row>
    <row r="47" spans="1:28" s="272" customFormat="1" ht="20.399999999999999">
      <c r="A47" s="214"/>
      <c r="B47" s="215" t="s">
        <v>1131</v>
      </c>
      <c r="C47" s="457" t="s">
        <v>844</v>
      </c>
      <c r="D47" s="278"/>
      <c r="E47" s="215" t="str">
        <f ca="1">IF(ISERROR($V47),"",OFFSET('Smelter Look-up'!$D$4,$V47-4,0)&amp;"")</f>
        <v>INDONESIA</v>
      </c>
      <c r="F47" s="215" t="str">
        <f ca="1">IF(ISERROR($V47),"",OFFSET('Smelter Look-up'!$E$4,$V47-4,0))</f>
        <v>CID001399</v>
      </c>
      <c r="G47" s="215" t="str">
        <f ca="1">IF(C47=$X$4,"Enter smelter details",IF(ISERROR($V47),"",OFFSET('Smelter Look-up'!$F$4,$V47-4,0)))</f>
        <v>RMI</v>
      </c>
      <c r="H47" s="216">
        <f ca="1">IF(ISERROR($V47),"",OFFSET('Smelter Look-up'!$G$4,$V47-4,0))</f>
        <v>0</v>
      </c>
      <c r="I47" s="217" t="str">
        <f ca="1">IF(ISERROR($V47),"",OFFSET('Smelter Look-up'!$H$4,$V47-4,0))</f>
        <v>Sungailiat</v>
      </c>
      <c r="J47" s="217" t="str">
        <f ca="1">IF(ISERROR($V47),"",OFFSET('Smelter Look-up'!$I$4,$V47-4,0))</f>
        <v>Kepulauan Bangka Belitung</v>
      </c>
      <c r="K47" s="268"/>
      <c r="L47" s="268"/>
      <c r="M47" s="268"/>
      <c r="N47" s="268"/>
      <c r="O47" s="268"/>
      <c r="P47" s="218"/>
      <c r="Q47" s="269"/>
      <c r="R47" s="215" t="str">
        <f ca="1">IF(ISERROR($V47),"",OFFSET('Smelter Look-up'!$C$4,$V47-4,0)&amp;"")</f>
        <v>PT Artha Cipta Langgeng</v>
      </c>
      <c r="S47" s="222" t="str">
        <f t="shared" ca="1" si="6"/>
        <v>ID</v>
      </c>
      <c r="T47" s="222" t="str">
        <f ca="1">IF(B47="","",IF(ISERROR(MATCH($J47,SorP!$B$1:$B$6230,0)),"",INDIRECT("'SorP'!$A$"&amp;MATCH($J47,SorP!$B$1:$B$6230,0))))</f>
        <v>ID-BB</v>
      </c>
      <c r="U47" s="238"/>
      <c r="V47" s="270">
        <f>IF(C47="",NA(),MATCH($B47&amp;$C47,'Smelter Look-up'!$J:$J,0))</f>
        <v>476</v>
      </c>
      <c r="W47" s="271"/>
      <c r="X47" s="271">
        <f t="shared" ca="1" si="7"/>
        <v>0</v>
      </c>
      <c r="Y47" s="271"/>
      <c r="Z47" s="271"/>
      <c r="AB47" s="273" t="str">
        <f t="shared" si="8"/>
        <v>TinPT Artha Cipta Langgeng</v>
      </c>
    </row>
    <row r="48" spans="1:28" s="272" customFormat="1" ht="20.399999999999999">
      <c r="A48" s="214"/>
      <c r="B48" s="215" t="s">
        <v>1131</v>
      </c>
      <c r="C48" s="457" t="s">
        <v>1403</v>
      </c>
      <c r="D48" s="278"/>
      <c r="E48" s="215" t="str">
        <f ca="1">IF(ISERROR($V48),"",OFFSET('Smelter Look-up'!$D$4,$V48-4,0)&amp;"")</f>
        <v>INDONESIA</v>
      </c>
      <c r="F48" s="215" t="str">
        <f ca="1">IF(ISERROR($V48),"",OFFSET('Smelter Look-up'!$E$4,$V48-4,0))</f>
        <v>CID002503</v>
      </c>
      <c r="G48" s="215" t="str">
        <f ca="1">IF(C48=$X$4,"Enter smelter details",IF(ISERROR($V48),"",OFFSET('Smelter Look-up'!$F$4,$V48-4,0)))</f>
        <v>RMI</v>
      </c>
      <c r="H48" s="216">
        <f ca="1">IF(ISERROR($V48),"",OFFSET('Smelter Look-up'!$G$4,$V48-4,0))</f>
        <v>0</v>
      </c>
      <c r="I48" s="217" t="str">
        <f ca="1">IF(ISERROR($V48),"",OFFSET('Smelter Look-up'!$H$4,$V48-4,0))</f>
        <v>Sungailiat</v>
      </c>
      <c r="J48" s="217" t="str">
        <f ca="1">IF(ISERROR($V48),"",OFFSET('Smelter Look-up'!$I$4,$V48-4,0))</f>
        <v>Kepulauan Bangka Belitung</v>
      </c>
      <c r="K48" s="268"/>
      <c r="L48" s="268"/>
      <c r="M48" s="268"/>
      <c r="N48" s="268"/>
      <c r="O48" s="268"/>
      <c r="P48" s="218"/>
      <c r="Q48" s="269"/>
      <c r="R48" s="215" t="str">
        <f ca="1">IF(ISERROR($V48),"",OFFSET('Smelter Look-up'!$C$4,$V48-4,0)&amp;"")</f>
        <v>PT ATD Makmur Mandiri Jaya</v>
      </c>
      <c r="S48" s="222" t="str">
        <f t="shared" ca="1" si="6"/>
        <v>ID</v>
      </c>
      <c r="T48" s="222" t="str">
        <f ca="1">IF(B48="","",IF(ISERROR(MATCH($J48,SorP!$B$1:$B$6230,0)),"",INDIRECT("'SorP'!$A$"&amp;MATCH($J48,SorP!$B$1:$B$6230,0))))</f>
        <v>ID-BB</v>
      </c>
      <c r="U48" s="238"/>
      <c r="V48" s="270">
        <f>IF(C48="",NA(),MATCH($B48&amp;$C48,'Smelter Look-up'!$J:$J,0))</f>
        <v>477</v>
      </c>
      <c r="W48" s="271"/>
      <c r="X48" s="271">
        <f t="shared" ca="1" si="7"/>
        <v>0</v>
      </c>
      <c r="Y48" s="271"/>
      <c r="Z48" s="271"/>
      <c r="AB48" s="273" t="str">
        <f t="shared" si="8"/>
        <v>TinPT ATD Makmur Mandiri Jaya</v>
      </c>
    </row>
    <row r="49" spans="1:28" s="272" customFormat="1" ht="20.399999999999999">
      <c r="A49" s="214"/>
      <c r="B49" s="215" t="s">
        <v>1130</v>
      </c>
      <c r="C49" s="457" t="s">
        <v>2219</v>
      </c>
      <c r="D49" s="278"/>
      <c r="E49" s="215" t="str">
        <f ca="1">IF(ISERROR($V49),"",OFFSET('Smelter Look-up'!$D$4,$V49-4,0)&amp;"")</f>
        <v>GERMANY</v>
      </c>
      <c r="F49" s="215" t="str">
        <f ca="1">IF(ISERROR($V49),"",OFFSET('Smelter Look-up'!$E$4,$V49-4,0))</f>
        <v>CID002777</v>
      </c>
      <c r="G49" s="215" t="str">
        <f ca="1">IF(C49=$X$4,"Enter smelter details",IF(ISERROR($V49),"",OFFSET('Smelter Look-up'!$F$4,$V49-4,0)))</f>
        <v>RMI</v>
      </c>
      <c r="H49" s="216">
        <f ca="1">IF(ISERROR($V49),"",OFFSET('Smelter Look-up'!$G$4,$V49-4,0))</f>
        <v>0</v>
      </c>
      <c r="I49" s="217" t="str">
        <f ca="1">IF(ISERROR($V49),"",OFFSET('Smelter Look-up'!$H$4,$V49-4,0))</f>
        <v>Halsbrücke</v>
      </c>
      <c r="J49" s="217" t="str">
        <f ca="1">IF(ISERROR($V49),"",OFFSET('Smelter Look-up'!$I$4,$V49-4,0))</f>
        <v>Sachsen</v>
      </c>
      <c r="K49" s="268"/>
      <c r="L49" s="268"/>
      <c r="M49" s="268"/>
      <c r="N49" s="268"/>
      <c r="O49" s="268"/>
      <c r="P49" s="218"/>
      <c r="Q49" s="269"/>
      <c r="R49" s="215" t="str">
        <f ca="1">IF(ISERROR($V49),"",OFFSET('Smelter Look-up'!$C$4,$V49-4,0)&amp;"")</f>
        <v>SAXONIA Edelmetalle GmbH</v>
      </c>
      <c r="S49" s="222" t="str">
        <f t="shared" ca="1" si="6"/>
        <v>DE</v>
      </c>
      <c r="T49" s="222" t="str">
        <f ca="1">IF(B49="","",IF(ISERROR(MATCH($J49,SorP!$B$1:$B$6230,0)),"",INDIRECT("'SorP'!$A$"&amp;MATCH($J49,SorP!$B$1:$B$6230,0))))</f>
        <v>DE-SN</v>
      </c>
      <c r="U49" s="238"/>
      <c r="V49" s="270">
        <f>IF(C49="",NA(),MATCH($B49&amp;$C49,'Smelter Look-up'!$J:$J,0))</f>
        <v>226</v>
      </c>
      <c r="W49" s="271"/>
      <c r="X49" s="271">
        <f t="shared" ca="1" si="7"/>
        <v>0</v>
      </c>
      <c r="Y49" s="271"/>
      <c r="Z49" s="271"/>
      <c r="AB49" s="273" t="str">
        <f t="shared" si="8"/>
        <v>GoldSAXONIA Edelmetalle GmbH</v>
      </c>
    </row>
    <row r="50" spans="1:28" s="272" customFormat="1" ht="20.399999999999999">
      <c r="A50" s="214"/>
      <c r="B50" s="215" t="s">
        <v>1130</v>
      </c>
      <c r="C50" s="457" t="s">
        <v>2555</v>
      </c>
      <c r="D50" s="278"/>
      <c r="E50" s="215" t="str">
        <f ca="1">IF(ISERROR($V50),"",OFFSET('Smelter Look-up'!$D$4,$V50-4,0)&amp;"")</f>
        <v>BELGIUM</v>
      </c>
      <c r="F50" s="215" t="str">
        <f ca="1">IF(ISERROR($V50),"",OFFSET('Smelter Look-up'!$E$4,$V50-4,0))</f>
        <v>CID001980</v>
      </c>
      <c r="G50" s="215" t="str">
        <f ca="1">IF(C50=$X$4,"Enter smelter details",IF(ISERROR($V50),"",OFFSET('Smelter Look-up'!$F$4,$V50-4,0)))</f>
        <v>RMI</v>
      </c>
      <c r="H50" s="216">
        <f ca="1">IF(ISERROR($V50),"",OFFSET('Smelter Look-up'!$G$4,$V50-4,0))</f>
        <v>0</v>
      </c>
      <c r="I50" s="217" t="str">
        <f ca="1">IF(ISERROR($V50),"",OFFSET('Smelter Look-up'!$H$4,$V50-4,0))</f>
        <v>Hoboken</v>
      </c>
      <c r="J50" s="217" t="str">
        <f ca="1">IF(ISERROR($V50),"",OFFSET('Smelter Look-up'!$I$4,$V50-4,0))</f>
        <v>Antwerpen</v>
      </c>
      <c r="K50" s="268"/>
      <c r="L50" s="268"/>
      <c r="M50" s="268"/>
      <c r="N50" s="268"/>
      <c r="O50" s="268"/>
      <c r="P50" s="218"/>
      <c r="Q50" s="269"/>
      <c r="R50" s="215" t="str">
        <f ca="1">IF(ISERROR($V50),"",OFFSET('Smelter Look-up'!$C$4,$V50-4,0)&amp;"")</f>
        <v>Umicore S.A. Business Unit Precious Metals Refining</v>
      </c>
      <c r="S50" s="222" t="str">
        <f t="shared" ca="1" si="6"/>
        <v>BE</v>
      </c>
      <c r="T50" s="222" t="str">
        <f ca="1">IF(B50="","",IF(ISERROR(MATCH($J50,SorP!$B$1:$B$6230,0)),"",INDIRECT("'SorP'!$A$"&amp;MATCH($J50,SorP!$B$1:$B$6230,0))))</f>
        <v>BE-VAN</v>
      </c>
      <c r="U50" s="238"/>
      <c r="V50" s="270">
        <f>IF(C50="",NA(),MATCH($B50&amp;$C50,'Smelter Look-up'!$J:$J,0))</f>
        <v>284</v>
      </c>
      <c r="W50" s="271"/>
      <c r="X50" s="271">
        <f t="shared" ca="1" si="7"/>
        <v>0</v>
      </c>
      <c r="Y50" s="271"/>
      <c r="Z50" s="271"/>
      <c r="AB50" s="273" t="str">
        <f t="shared" si="8"/>
        <v>GoldUmicore Precious Metals Refining Hoboken</v>
      </c>
    </row>
    <row r="51" spans="1:28" s="272" customFormat="1" ht="20.399999999999999">
      <c r="A51" s="214"/>
      <c r="B51" s="215" t="s">
        <v>1130</v>
      </c>
      <c r="C51" s="457" t="s">
        <v>2220</v>
      </c>
      <c r="D51" s="278"/>
      <c r="E51" s="215" t="str">
        <f ca="1">IF(ISERROR($V51),"",OFFSET('Smelter Look-up'!$D$4,$V51-4,0)&amp;"")</f>
        <v>GERMANY</v>
      </c>
      <c r="F51" s="215" t="str">
        <f ca="1">IF(ISERROR($V51),"",OFFSET('Smelter Look-up'!$E$4,$V51-4,0))</f>
        <v>CID002778</v>
      </c>
      <c r="G51" s="215" t="str">
        <f ca="1">IF(C51=$X$4,"Enter smelter details",IF(ISERROR($V51),"",OFFSET('Smelter Look-up'!$F$4,$V51-4,0)))</f>
        <v>RMI</v>
      </c>
      <c r="H51" s="216">
        <f ca="1">IF(ISERROR($V51),"",OFFSET('Smelter Look-up'!$G$4,$V51-4,0))</f>
        <v>0</v>
      </c>
      <c r="I51" s="217" t="str">
        <f ca="1">IF(ISERROR($V51),"",OFFSET('Smelter Look-up'!$H$4,$V51-4,0))</f>
        <v>Pforzheim</v>
      </c>
      <c r="J51" s="217" t="str">
        <f ca="1">IF(ISERROR($V51),"",OFFSET('Smelter Look-up'!$I$4,$V51-4,0))</f>
        <v>Baden-Württemberg</v>
      </c>
      <c r="K51" s="268"/>
      <c r="L51" s="268"/>
      <c r="M51" s="268"/>
      <c r="N51" s="268"/>
      <c r="O51" s="268"/>
      <c r="P51" s="218"/>
      <c r="Q51" s="269"/>
      <c r="R51" s="215" t="str">
        <f ca="1">IF(ISERROR($V51),"",OFFSET('Smelter Look-up'!$C$4,$V51-4,0)&amp;"")</f>
        <v>WIELAND Edelmetalle GmbH</v>
      </c>
      <c r="S51" s="222" t="str">
        <f t="shared" ca="1" si="6"/>
        <v>DE</v>
      </c>
      <c r="T51" s="222" t="str">
        <f ca="1">IF(B51="","",IF(ISERROR(MATCH($J51,SorP!$B$1:$B$6230,0)),"",INDIRECT("'SorP'!$A$"&amp;MATCH($J51,SorP!$B$1:$B$6230,0))))</f>
        <v>DE-BW</v>
      </c>
      <c r="U51" s="238"/>
      <c r="V51" s="270">
        <f>IF(C51="",NA(),MATCH($B51&amp;$C51,'Smelter Look-up'!$J:$J,0))</f>
        <v>292</v>
      </c>
      <c r="W51" s="271"/>
      <c r="X51" s="271">
        <f t="shared" ca="1" si="7"/>
        <v>0</v>
      </c>
      <c r="Y51" s="271"/>
      <c r="Z51" s="271"/>
      <c r="AB51" s="273" t="str">
        <f t="shared" si="8"/>
        <v>GoldWIELAND Edelmetalle GmbH</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ref="S68" ca="1" si="9">IF(B68="","",IF(ISERROR(MATCH($E68,CL,0)),"Unknown",INDIRECT("'C'!$A$"&amp;MATCH($E68,CL,0)+1)))</f>
        <v/>
      </c>
      <c r="T68" s="222" t="str">
        <f ca="1">IF(B68="","",IF(ISERROR(MATCH($J68,SorP!$B$1:$B$6230,0)),"",INDIRECT("'SorP'!$A$"&amp;MATCH($J68,SorP!$B$1:$B$6230,0))))</f>
        <v/>
      </c>
      <c r="U68" s="238"/>
      <c r="V68" s="270" t="e">
        <f>IF(C68="",NA(),MATCH($B68&amp;$C68,'Smelter Look-up'!$J:$J,0))</f>
        <v>#N/A</v>
      </c>
      <c r="W68" s="271"/>
      <c r="X68" s="271">
        <f t="shared" ref="X68" ca="1" si="10">IF(AND(C68="Smelter not listed",OR(LEN(D68)=0,LEN(E68)=0)),1,0)</f>
        <v>0</v>
      </c>
      <c r="Y68" s="271"/>
      <c r="Z68" s="271"/>
      <c r="AB68" s="273" t="str">
        <f t="shared" ref="AB68" si="11">B68&amp;C68</f>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S100" ca="1" si="12">IF(B69="","",IF(ISERROR(MATCH($E69,CL,0)),"Unknown",INDIRECT("'C'!$A$"&amp;MATCH($E69,CL,0)+1)))</f>
        <v/>
      </c>
      <c r="T69" s="222" t="str">
        <f ca="1">IF(B69="","",IF(ISERROR(MATCH($J69,SorP!$B$1:$B$6230,0)),"",INDIRECT("'SorP'!$A$"&amp;MATCH($J69,SorP!$B$1:$B$6230,0))))</f>
        <v/>
      </c>
      <c r="U69" s="238"/>
      <c r="V69" s="270" t="e">
        <f>IF(C69="",NA(),MATCH($B69&amp;$C69,'Smelter Look-up'!$J:$J,0))</f>
        <v>#N/A</v>
      </c>
      <c r="W69" s="271"/>
      <c r="X69" s="271">
        <f t="shared" ref="X69:X100" ca="1" si="13">IF(AND(C69="Smelter not listed",OR(LEN(D69)=0,LEN(E69)=0)),1,0)</f>
        <v>0</v>
      </c>
      <c r="Y69" s="271"/>
      <c r="Z69" s="271"/>
      <c r="AB69" s="273" t="str">
        <f t="shared" ref="AB69:AB100" si="14">B69&amp;C69</f>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ca="1" si="13"/>
        <v>0</v>
      </c>
      <c r="Y70" s="271"/>
      <c r="Z70" s="271"/>
      <c r="AB70" s="273" t="str">
        <f t="shared" si="14"/>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ref="S101:S131" ca="1" si="15">IF(B101="","",IF(ISERROR(MATCH($E101,CL,0)),"Unknown",INDIRECT("'C'!$A$"&amp;MATCH($E101,CL,0)+1)))</f>
        <v/>
      </c>
      <c r="T101" s="222" t="str">
        <f ca="1">IF(B101="","",IF(ISERROR(MATCH($J101,SorP!$B$1:$B$6230,0)),"",INDIRECT("'SorP'!$A$"&amp;MATCH($J101,SorP!$B$1:$B$6230,0))))</f>
        <v/>
      </c>
      <c r="U101" s="238"/>
      <c r="V101" s="270" t="e">
        <f>IF(C101="",NA(),MATCH($B101&amp;$C101,'Smelter Look-up'!$J:$J,0))</f>
        <v>#N/A</v>
      </c>
      <c r="W101" s="271"/>
      <c r="X101" s="271">
        <f t="shared" ref="X101:X131" ca="1" si="16">IF(AND(C101="Smelter not listed",OR(LEN(D101)=0,LEN(E101)=0)),1,0)</f>
        <v>0</v>
      </c>
      <c r="Y101" s="271"/>
      <c r="Z101" s="271"/>
      <c r="AB101" s="273" t="str">
        <f t="shared" ref="AB101:AB131" si="17">B101&amp;C101</f>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ca="1" si="16"/>
        <v>0</v>
      </c>
      <c r="Y102" s="271"/>
      <c r="Z102" s="271"/>
      <c r="AB102" s="273" t="str">
        <f t="shared" si="17"/>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ref="S132" ca="1" si="18">IF(B132="","",IF(ISERROR(MATCH($E132,CL,0)),"Unknown",INDIRECT("'C'!$A$"&amp;MATCH($E132,CL,0)+1)))</f>
        <v/>
      </c>
      <c r="T132" s="222" t="str">
        <f ca="1">IF(B132="","",IF(ISERROR(MATCH($J132,SorP!$B$1:$B$6230,0)),"",INDIRECT("'SorP'!$A$"&amp;MATCH($J132,SorP!$B$1:$B$6230,0))))</f>
        <v/>
      </c>
      <c r="U132" s="238"/>
      <c r="V132" s="270" t="e">
        <f>IF(C132="",NA(),MATCH($B132&amp;$C132,'Smelter Look-up'!$J:$J,0))</f>
        <v>#N/A</v>
      </c>
      <c r="W132" s="271"/>
      <c r="X132" s="271">
        <f t="shared" ref="X132" ca="1" si="19">IF(AND(C132="Smelter not listed",OR(LEN(D132)=0,LEN(E132)=0)),1,0)</f>
        <v>0</v>
      </c>
      <c r="Y132" s="271"/>
      <c r="Z132" s="271"/>
      <c r="AB132" s="273" t="str">
        <f t="shared" ref="AB132" si="20">B132&amp;C132</f>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S164" ca="1" si="21">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X164" ca="1" si="22">IF(AND(C133="Smelter not listed",OR(LEN(D133)=0,LEN(E133)=0)),1,0)</f>
        <v>0</v>
      </c>
      <c r="Y133" s="271"/>
      <c r="Z133" s="271"/>
      <c r="AB133" s="273" t="str">
        <f t="shared" ref="AB133:AB164" si="23">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ca="1" si="22"/>
        <v>0</v>
      </c>
      <c r="Y134" s="271"/>
      <c r="Z134" s="271"/>
      <c r="AB134" s="273" t="str">
        <f t="shared" si="23"/>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ref="S165:S195" ca="1" si="24">IF(B165="","",IF(ISERROR(MATCH($E165,CL,0)),"Unknown",INDIRECT("'C'!$A$"&amp;MATCH($E165,CL,0)+1)))</f>
        <v/>
      </c>
      <c r="T165" s="222" t="str">
        <f ca="1">IF(B165="","",IF(ISERROR(MATCH($J165,SorP!$B$1:$B$6230,0)),"",INDIRECT("'SorP'!$A$"&amp;MATCH($J165,SorP!$B$1:$B$6230,0))))</f>
        <v/>
      </c>
      <c r="U165" s="238"/>
      <c r="V165" s="270" t="e">
        <f>IF(C165="",NA(),MATCH($B165&amp;$C165,'Smelter Look-up'!$J:$J,0))</f>
        <v>#N/A</v>
      </c>
      <c r="W165" s="271"/>
      <c r="X165" s="271">
        <f t="shared" ref="X165:X195" ca="1" si="25">IF(AND(C165="Smelter not listed",OR(LEN(D165)=0,LEN(E165)=0)),1,0)</f>
        <v>0</v>
      </c>
      <c r="Y165" s="271"/>
      <c r="Z165" s="271"/>
      <c r="AB165" s="273" t="str">
        <f t="shared" ref="AB165:AB195" si="26">B165&amp;C165</f>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ref="S196" ca="1" si="27">IF(B196="","",IF(ISERROR(MATCH($E196,CL,0)),"Unknown",INDIRECT("'C'!$A$"&amp;MATCH($E196,CL,0)+1)))</f>
        <v/>
      </c>
      <c r="T196" s="222" t="str">
        <f ca="1">IF(B196="","",IF(ISERROR(MATCH($J196,SorP!$B$1:$B$6230,0)),"",INDIRECT("'SorP'!$A$"&amp;MATCH($J196,SorP!$B$1:$B$6230,0))))</f>
        <v/>
      </c>
      <c r="U196" s="238"/>
      <c r="V196" s="270" t="e">
        <f>IF(C196="",NA(),MATCH($B196&amp;$C196,'Smelter Look-up'!$J:$J,0))</f>
        <v>#N/A</v>
      </c>
      <c r="W196" s="271"/>
      <c r="X196" s="271">
        <f t="shared" ref="X196" ca="1" si="28">IF(AND(C196="Smelter not listed",OR(LEN(D196)=0,LEN(E196)=0)),1,0)</f>
        <v>0</v>
      </c>
      <c r="Y196" s="271"/>
      <c r="Z196" s="271"/>
      <c r="AB196" s="273" t="str">
        <f t="shared" ref="AB196" si="29">B196&amp;C196</f>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S228" ca="1" si="30">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X228" ca="1" si="31">IF(AND(C197="Smelter not listed",OR(LEN(D197)=0,LEN(E197)=0)),1,0)</f>
        <v>0</v>
      </c>
      <c r="Y197" s="271"/>
      <c r="Z197" s="271"/>
      <c r="AB197" s="273" t="str">
        <f t="shared" ref="AB197:AB228" si="32">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ref="S229:S259" ca="1" si="33">IF(B229="","",IF(ISERROR(MATCH($E229,CL,0)),"Unknown",INDIRECT("'C'!$A$"&amp;MATCH($E229,CL,0)+1)))</f>
        <v/>
      </c>
      <c r="T229" s="222" t="str">
        <f ca="1">IF(B229="","",IF(ISERROR(MATCH($J229,SorP!$B$1:$B$6230,0)),"",INDIRECT("'SorP'!$A$"&amp;MATCH($J229,SorP!$B$1:$B$6230,0))))</f>
        <v/>
      </c>
      <c r="U229" s="238"/>
      <c r="V229" s="270" t="e">
        <f>IF(C229="",NA(),MATCH($B229&amp;$C229,'Smelter Look-up'!$J:$J,0))</f>
        <v>#N/A</v>
      </c>
      <c r="W229" s="271"/>
      <c r="X229" s="271">
        <f t="shared" ref="X229:X259" ca="1" si="34">IF(AND(C229="Smelter not listed",OR(LEN(D229)=0,LEN(E229)=0)),1,0)</f>
        <v>0</v>
      </c>
      <c r="Y229" s="271"/>
      <c r="Z229" s="271"/>
      <c r="AB229" s="273" t="str">
        <f t="shared" ref="AB229:AB259" si="35">B229&amp;C229</f>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 ca="1" si="36">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 ca="1" si="37">IF(AND(C260="Smelter not listed",OR(LEN(D260)=0,LEN(E260)=0)),1,0)</f>
        <v>0</v>
      </c>
      <c r="Y260" s="271"/>
      <c r="Z260" s="271"/>
      <c r="AB260" s="273" t="str">
        <f t="shared" ref="AB260" si="38">B260&amp;C260</f>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S292" ca="1" si="39">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X292" ca="1" si="40">IF(AND(C261="Smelter not listed",OR(LEN(D261)=0,LEN(E261)=0)),1,0)</f>
        <v>0</v>
      </c>
      <c r="Y261" s="271"/>
      <c r="Z261" s="271"/>
      <c r="AB261" s="273" t="str">
        <f t="shared" ref="AB261:AB292" si="41">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ref="S293:S323" ca="1" si="42">IF(B293="","",IF(ISERROR(MATCH($E293,CL,0)),"Unknown",INDIRECT("'C'!$A$"&amp;MATCH($E293,CL,0)+1)))</f>
        <v/>
      </c>
      <c r="T293" s="222" t="str">
        <f ca="1">IF(B293="","",IF(ISERROR(MATCH($J293,SorP!$B$1:$B$6230,0)),"",INDIRECT("'SorP'!$A$"&amp;MATCH($J293,SorP!$B$1:$B$6230,0))))</f>
        <v/>
      </c>
      <c r="U293" s="238"/>
      <c r="V293" s="270" t="e">
        <f>IF(C293="",NA(),MATCH($B293&amp;$C293,'Smelter Look-up'!$J:$J,0))</f>
        <v>#N/A</v>
      </c>
      <c r="W293" s="271"/>
      <c r="X293" s="271">
        <f t="shared" ref="X293:X323" ca="1" si="43">IF(AND(C293="Smelter not listed",OR(LEN(D293)=0,LEN(E293)=0)),1,0)</f>
        <v>0</v>
      </c>
      <c r="Y293" s="271"/>
      <c r="Z293" s="271"/>
      <c r="AB293" s="273" t="str">
        <f t="shared" ref="AB293:AB323" si="44">B293&amp;C293</f>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 ca="1" si="45">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 ca="1" si="46">IF(AND(C324="Smelter not listed",OR(LEN(D324)=0,LEN(E324)=0)),1,0)</f>
        <v>0</v>
      </c>
      <c r="Y324" s="271"/>
      <c r="Z324" s="271"/>
      <c r="AB324" s="273" t="str">
        <f t="shared" ref="AB324" si="47">B324&amp;C324</f>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S356" ca="1" si="48">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X356" ca="1" si="49">IF(AND(C325="Smelter not listed",OR(LEN(D325)=0,LEN(E325)=0)),1,0)</f>
        <v>0</v>
      </c>
      <c r="Y325" s="271"/>
      <c r="Z325" s="271"/>
      <c r="AB325" s="273" t="str">
        <f t="shared" ref="AB325:AB356" si="50">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ref="S357:S387" ca="1" si="51">IF(B357="","",IF(ISERROR(MATCH($E357,CL,0)),"Unknown",INDIRECT("'C'!$A$"&amp;MATCH($E357,CL,0)+1)))</f>
        <v/>
      </c>
      <c r="T357" s="222" t="str">
        <f ca="1">IF(B357="","",IF(ISERROR(MATCH($J357,SorP!$B$1:$B$6230,0)),"",INDIRECT("'SorP'!$A$"&amp;MATCH($J357,SorP!$B$1:$B$6230,0))))</f>
        <v/>
      </c>
      <c r="U357" s="238"/>
      <c r="V357" s="270" t="e">
        <f>IF(C357="",NA(),MATCH($B357&amp;$C357,'Smelter Look-up'!$J:$J,0))</f>
        <v>#N/A</v>
      </c>
      <c r="W357" s="271"/>
      <c r="X357" s="271">
        <f t="shared" ref="X357:X387" ca="1" si="52">IF(AND(C357="Smelter not listed",OR(LEN(D357)=0,LEN(E357)=0)),1,0)</f>
        <v>0</v>
      </c>
      <c r="Y357" s="271"/>
      <c r="Z357" s="271"/>
      <c r="AB357" s="273" t="str">
        <f t="shared" ref="AB357:AB387" si="53">B357&amp;C357</f>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 ca="1" si="54">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 ca="1" si="55">IF(AND(C388="Smelter not listed",OR(LEN(D388)=0,LEN(E388)=0)),1,0)</f>
        <v>0</v>
      </c>
      <c r="Y388" s="271"/>
      <c r="Z388" s="271"/>
      <c r="AB388" s="273" t="str">
        <f t="shared" ref="AB388" si="56">B388&amp;C388</f>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S420" ca="1" si="57">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X420" ca="1" si="58">IF(AND(C389="Smelter not listed",OR(LEN(D389)=0,LEN(E389)=0)),1,0)</f>
        <v>0</v>
      </c>
      <c r="Y389" s="271"/>
      <c r="Z389" s="271"/>
      <c r="AB389" s="273" t="str">
        <f t="shared" ref="AB389:AB420" si="59">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ref="S421:S451" ca="1" si="60">IF(B421="","",IF(ISERROR(MATCH($E421,CL,0)),"Unknown",INDIRECT("'C'!$A$"&amp;MATCH($E421,CL,0)+1)))</f>
        <v/>
      </c>
      <c r="T421" s="222" t="str">
        <f ca="1">IF(B421="","",IF(ISERROR(MATCH($J421,SorP!$B$1:$B$6230,0)),"",INDIRECT("'SorP'!$A$"&amp;MATCH($J421,SorP!$B$1:$B$6230,0))))</f>
        <v/>
      </c>
      <c r="U421" s="238"/>
      <c r="V421" s="270" t="e">
        <f>IF(C421="",NA(),MATCH($B421&amp;$C421,'Smelter Look-up'!$J:$J,0))</f>
        <v>#N/A</v>
      </c>
      <c r="W421" s="271"/>
      <c r="X421" s="271">
        <f t="shared" ref="X421:X451" ca="1" si="61">IF(AND(C421="Smelter not listed",OR(LEN(D421)=0,LEN(E421)=0)),1,0)</f>
        <v>0</v>
      </c>
      <c r="Y421" s="271"/>
      <c r="Z421" s="271"/>
      <c r="AB421" s="273" t="str">
        <f t="shared" ref="AB421:AB451" si="62">B421&amp;C421</f>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 ca="1" si="63">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 ca="1" si="64">IF(AND(C452="Smelter not listed",OR(LEN(D452)=0,LEN(E452)=0)),1,0)</f>
        <v>0</v>
      </c>
      <c r="Y452" s="271"/>
      <c r="Z452" s="271"/>
      <c r="AB452" s="273" t="str">
        <f t="shared" ref="AB452" si="65">B452&amp;C452</f>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S484" ca="1" si="66">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X484" ca="1" si="67">IF(AND(C453="Smelter not listed",OR(LEN(D453)=0,LEN(E453)=0)),1,0)</f>
        <v>0</v>
      </c>
      <c r="Y453" s="271"/>
      <c r="Z453" s="271"/>
      <c r="AB453" s="273" t="str">
        <f t="shared" ref="AB453:AB484" si="68">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ref="S485:S515" ca="1" si="69">IF(B485="","",IF(ISERROR(MATCH($E485,CL,0)),"Unknown",INDIRECT("'C'!$A$"&amp;MATCH($E485,CL,0)+1)))</f>
        <v/>
      </c>
      <c r="T485" s="222" t="str">
        <f ca="1">IF(B485="","",IF(ISERROR(MATCH($J485,SorP!$B$1:$B$6230,0)),"",INDIRECT("'SorP'!$A$"&amp;MATCH($J485,SorP!$B$1:$B$6230,0))))</f>
        <v/>
      </c>
      <c r="U485" s="238"/>
      <c r="V485" s="270" t="e">
        <f>IF(C485="",NA(),MATCH($B485&amp;$C485,'Smelter Look-up'!$J:$J,0))</f>
        <v>#N/A</v>
      </c>
      <c r="W485" s="271"/>
      <c r="X485" s="271">
        <f t="shared" ref="X485:X515" ca="1" si="70">IF(AND(C485="Smelter not listed",OR(LEN(D485)=0,LEN(E485)=0)),1,0)</f>
        <v>0</v>
      </c>
      <c r="Y485" s="271"/>
      <c r="Z485" s="271"/>
      <c r="AB485" s="273" t="str">
        <f t="shared" ref="AB485:AB515" si="71">B485&amp;C485</f>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 ca="1" si="72">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 ca="1" si="73">IF(AND(C516="Smelter not listed",OR(LEN(D516)=0,LEN(E516)=0)),1,0)</f>
        <v>0</v>
      </c>
      <c r="Y516" s="271"/>
      <c r="Z516" s="271"/>
      <c r="AB516" s="273" t="str">
        <f t="shared" ref="AB516" si="74">B516&amp;C516</f>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S548" ca="1" si="75">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X548" ca="1" si="76">IF(AND(C517="Smelter not listed",OR(LEN(D517)=0,LEN(E517)=0)),1,0)</f>
        <v>0</v>
      </c>
      <c r="Y517" s="271"/>
      <c r="Z517" s="271"/>
      <c r="AB517" s="273" t="str">
        <f t="shared" ref="AB517:AB548" si="77">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ref="S549:S579" ca="1" si="78">IF(B549="","",IF(ISERROR(MATCH($E549,CL,0)),"Unknown",INDIRECT("'C'!$A$"&amp;MATCH($E549,CL,0)+1)))</f>
        <v/>
      </c>
      <c r="T549" s="222" t="str">
        <f ca="1">IF(B549="","",IF(ISERROR(MATCH($J549,SorP!$B$1:$B$6230,0)),"",INDIRECT("'SorP'!$A$"&amp;MATCH($J549,SorP!$B$1:$B$6230,0))))</f>
        <v/>
      </c>
      <c r="U549" s="238"/>
      <c r="V549" s="270" t="e">
        <f>IF(C549="",NA(),MATCH($B549&amp;$C549,'Smelter Look-up'!$J:$J,0))</f>
        <v>#N/A</v>
      </c>
      <c r="W549" s="271"/>
      <c r="X549" s="271">
        <f t="shared" ref="X549:X579" ca="1" si="79">IF(AND(C549="Smelter not listed",OR(LEN(D549)=0,LEN(E549)=0)),1,0)</f>
        <v>0</v>
      </c>
      <c r="Y549" s="271"/>
      <c r="Z549" s="271"/>
      <c r="AB549" s="273" t="str">
        <f t="shared" ref="AB549:AB579" si="80">B549&amp;C549</f>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ref="S580" ca="1" si="81">IF(B580="","",IF(ISERROR(MATCH($E580,CL,0)),"Unknown",INDIRECT("'C'!$A$"&amp;MATCH($E580,CL,0)+1)))</f>
        <v/>
      </c>
      <c r="T580" s="222" t="str">
        <f ca="1">IF(B580="","",IF(ISERROR(MATCH($J580,SorP!$B$1:$B$6230,0)),"",INDIRECT("'SorP'!$A$"&amp;MATCH($J580,SorP!$B$1:$B$6230,0))))</f>
        <v/>
      </c>
      <c r="U580" s="238"/>
      <c r="V580" s="270" t="e">
        <f>IF(C580="",NA(),MATCH($B580&amp;$C580,'Smelter Look-up'!$J:$J,0))</f>
        <v>#N/A</v>
      </c>
      <c r="W580" s="271"/>
      <c r="X580" s="271">
        <f t="shared" ref="X580" ca="1" si="82">IF(AND(C580="Smelter not listed",OR(LEN(D580)=0,LEN(E580)=0)),1,0)</f>
        <v>0</v>
      </c>
      <c r="Y580" s="271"/>
      <c r="Z580" s="271"/>
      <c r="AB580" s="273" t="str">
        <f t="shared" ref="AB580" si="83">B580&amp;C580</f>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 ca="1" si="84">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 ca="1" si="85">IF(AND(C585="Smelter not listed",OR(LEN(D585)=0,LEN(E585)=0)),1,0)</f>
        <v>0</v>
      </c>
      <c r="Y585" s="271"/>
      <c r="Z585" s="271"/>
      <c r="AB585" s="273" t="str">
        <f t="shared" ref="AB585" si="86">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S633" ca="1" si="87">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X633" ca="1" si="88">IF(AND(C586="Smelter not listed",OR(LEN(D586)=0,LEN(E586)=0)),1,0)</f>
        <v>0</v>
      </c>
      <c r="Y586" s="271"/>
      <c r="Z586" s="271"/>
      <c r="AB586" s="273" t="str">
        <f t="shared" ref="AB586:AB633" si="89">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 ca="1" si="90">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 ca="1" si="91">IF(AND(C634="Smelter not listed",OR(LEN(D634)=0,LEN(E634)=0)),1,0)</f>
        <v>0</v>
      </c>
      <c r="Y634" s="271"/>
      <c r="Z634" s="271"/>
      <c r="AB634" s="273" t="str">
        <f t="shared" ref="AB634" si="92">B634&amp;C634</f>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S666" ca="1" si="93">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X666" ca="1" si="94">IF(AND(C635="Smelter not listed",OR(LEN(D635)=0,LEN(E635)=0)),1,0)</f>
        <v>0</v>
      </c>
      <c r="Y635" s="271"/>
      <c r="Z635" s="271"/>
      <c r="AB635" s="273" t="str">
        <f t="shared" ref="AB635:AB666" si="95">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ref="S667:S697" ca="1" si="96">IF(B667="","",IF(ISERROR(MATCH($E667,CL,0)),"Unknown",INDIRECT("'C'!$A$"&amp;MATCH($E667,CL,0)+1)))</f>
        <v/>
      </c>
      <c r="T667" s="222" t="str">
        <f ca="1">IF(B667="","",IF(ISERROR(MATCH($J667,SorP!$B$1:$B$6230,0)),"",INDIRECT("'SorP'!$A$"&amp;MATCH($J667,SorP!$B$1:$B$6230,0))))</f>
        <v/>
      </c>
      <c r="U667" s="238"/>
      <c r="V667" s="270" t="e">
        <f>IF(C667="",NA(),MATCH($B667&amp;$C667,'Smelter Look-up'!$J:$J,0))</f>
        <v>#N/A</v>
      </c>
      <c r="W667" s="271"/>
      <c r="X667" s="271">
        <f t="shared" ref="X667:X697" ca="1" si="97">IF(AND(C667="Smelter not listed",OR(LEN(D667)=0,LEN(E667)=0)),1,0)</f>
        <v>0</v>
      </c>
      <c r="Y667" s="271"/>
      <c r="Z667" s="271"/>
      <c r="AB667" s="273" t="str">
        <f t="shared" ref="AB667:AB697" si="98">B667&amp;C667</f>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 ca="1" si="99">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 ca="1" si="100">IF(AND(C698="Smelter not listed",OR(LEN(D698)=0,LEN(E698)=0)),1,0)</f>
        <v>0</v>
      </c>
      <c r="Y698" s="271"/>
      <c r="Z698" s="271"/>
      <c r="AB698" s="273" t="str">
        <f t="shared" ref="AB698" si="101">B698&amp;C698</f>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S730" ca="1" si="102">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X730" ca="1" si="103">IF(AND(C699="Smelter not listed",OR(LEN(D699)=0,LEN(E699)=0)),1,0)</f>
        <v>0</v>
      </c>
      <c r="Y699" s="271"/>
      <c r="Z699" s="271"/>
      <c r="AB699" s="273" t="str">
        <f t="shared" ref="AB699:AB730" si="104">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ref="S731:S761" ca="1" si="105">IF(B731="","",IF(ISERROR(MATCH($E731,CL,0)),"Unknown",INDIRECT("'C'!$A$"&amp;MATCH($E731,CL,0)+1)))</f>
        <v/>
      </c>
      <c r="T731" s="222" t="str">
        <f ca="1">IF(B731="","",IF(ISERROR(MATCH($J731,SorP!$B$1:$B$6230,0)),"",INDIRECT("'SorP'!$A$"&amp;MATCH($J731,SorP!$B$1:$B$6230,0))))</f>
        <v/>
      </c>
      <c r="U731" s="238"/>
      <c r="V731" s="270" t="e">
        <f>IF(C731="",NA(),MATCH($B731&amp;$C731,'Smelter Look-up'!$J:$J,0))</f>
        <v>#N/A</v>
      </c>
      <c r="W731" s="271"/>
      <c r="X731" s="271">
        <f t="shared" ref="X731:X761" ca="1" si="106">IF(AND(C731="Smelter not listed",OR(LEN(D731)=0,LEN(E731)=0)),1,0)</f>
        <v>0</v>
      </c>
      <c r="Y731" s="271"/>
      <c r="Z731" s="271"/>
      <c r="AB731" s="273" t="str">
        <f t="shared" ref="AB731:AB761" si="107">B731&amp;C731</f>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 ca="1" si="108">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 ca="1" si="109">IF(AND(C762="Smelter not listed",OR(LEN(D762)=0,LEN(E762)=0)),1,0)</f>
        <v>0</v>
      </c>
      <c r="Y762" s="271"/>
      <c r="Z762" s="271"/>
      <c r="AB762" s="273" t="str">
        <f t="shared" ref="AB762" si="110">B762&amp;C762</f>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S794" ca="1" si="111">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X794" ca="1" si="112">IF(AND(C763="Smelter not listed",OR(LEN(D763)=0,LEN(E763)=0)),1,0)</f>
        <v>0</v>
      </c>
      <c r="Y763" s="271"/>
      <c r="Z763" s="271"/>
      <c r="AB763" s="273" t="str">
        <f t="shared" ref="AB763:AB794" si="113">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ref="S795:S825" ca="1" si="114">IF(B795="","",IF(ISERROR(MATCH($E795,CL,0)),"Unknown",INDIRECT("'C'!$A$"&amp;MATCH($E795,CL,0)+1)))</f>
        <v/>
      </c>
      <c r="T795" s="222" t="str">
        <f ca="1">IF(B795="","",IF(ISERROR(MATCH($J795,SorP!$B$1:$B$6230,0)),"",INDIRECT("'SorP'!$A$"&amp;MATCH($J795,SorP!$B$1:$B$6230,0))))</f>
        <v/>
      </c>
      <c r="U795" s="238"/>
      <c r="V795" s="270" t="e">
        <f>IF(C795="",NA(),MATCH($B795&amp;$C795,'Smelter Look-up'!$J:$J,0))</f>
        <v>#N/A</v>
      </c>
      <c r="W795" s="271"/>
      <c r="X795" s="271">
        <f t="shared" ref="X795:X825" ca="1" si="115">IF(AND(C795="Smelter not listed",OR(LEN(D795)=0,LEN(E795)=0)),1,0)</f>
        <v>0</v>
      </c>
      <c r="Y795" s="271"/>
      <c r="Z795" s="271"/>
      <c r="AB795" s="273" t="str">
        <f t="shared" ref="AB795:AB825" si="116">B795&amp;C795</f>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 ca="1" si="117">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 ca="1" si="118">IF(AND(C826="Smelter not listed",OR(LEN(D826)=0,LEN(E826)=0)),1,0)</f>
        <v>0</v>
      </c>
      <c r="Y826" s="271"/>
      <c r="Z826" s="271"/>
      <c r="AB826" s="273" t="str">
        <f t="shared" ref="AB826" si="119">B826&amp;C826</f>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S858" ca="1" si="120">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X858" ca="1" si="121">IF(AND(C827="Smelter not listed",OR(LEN(D827)=0,LEN(E827)=0)),1,0)</f>
        <v>0</v>
      </c>
      <c r="Y827" s="271"/>
      <c r="Z827" s="271"/>
      <c r="AB827" s="273" t="str">
        <f t="shared" ref="AB827:AB858" si="122">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ref="S859:S889" ca="1" si="123">IF(B859="","",IF(ISERROR(MATCH($E859,CL,0)),"Unknown",INDIRECT("'C'!$A$"&amp;MATCH($E859,CL,0)+1)))</f>
        <v/>
      </c>
      <c r="T859" s="222" t="str">
        <f ca="1">IF(B859="","",IF(ISERROR(MATCH($J859,SorP!$B$1:$B$6230,0)),"",INDIRECT("'SorP'!$A$"&amp;MATCH($J859,SorP!$B$1:$B$6230,0))))</f>
        <v/>
      </c>
      <c r="U859" s="238"/>
      <c r="V859" s="270" t="e">
        <f>IF(C859="",NA(),MATCH($B859&amp;$C859,'Smelter Look-up'!$J:$J,0))</f>
        <v>#N/A</v>
      </c>
      <c r="W859" s="271"/>
      <c r="X859" s="271">
        <f t="shared" ref="X859:X889" ca="1" si="124">IF(AND(C859="Smelter not listed",OR(LEN(D859)=0,LEN(E859)=0)),1,0)</f>
        <v>0</v>
      </c>
      <c r="Y859" s="271"/>
      <c r="Z859" s="271"/>
      <c r="AB859" s="273" t="str">
        <f t="shared" ref="AB859:AB889" si="125">B859&amp;C859</f>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 ca="1" si="126">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 ca="1" si="127">IF(AND(C890="Smelter not listed",OR(LEN(D890)=0,LEN(E890)=0)),1,0)</f>
        <v>0</v>
      </c>
      <c r="Y890" s="271"/>
      <c r="Z890" s="271"/>
      <c r="AB890" s="273" t="str">
        <f t="shared" ref="AB890" si="128">B890&amp;C890</f>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S922" ca="1" si="129">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X922" ca="1" si="130">IF(AND(C891="Smelter not listed",OR(LEN(D891)=0,LEN(E891)=0)),1,0)</f>
        <v>0</v>
      </c>
      <c r="Y891" s="271"/>
      <c r="Z891" s="271"/>
      <c r="AB891" s="273" t="str">
        <f t="shared" ref="AB891:AB922" si="131">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ref="S923:S953" ca="1" si="132">IF(B923="","",IF(ISERROR(MATCH($E923,CL,0)),"Unknown",INDIRECT("'C'!$A$"&amp;MATCH($E923,CL,0)+1)))</f>
        <v/>
      </c>
      <c r="T923" s="222" t="str">
        <f ca="1">IF(B923="","",IF(ISERROR(MATCH($J923,SorP!$B$1:$B$6230,0)),"",INDIRECT("'SorP'!$A$"&amp;MATCH($J923,SorP!$B$1:$B$6230,0))))</f>
        <v/>
      </c>
      <c r="U923" s="238"/>
      <c r="V923" s="270" t="e">
        <f>IF(C923="",NA(),MATCH($B923&amp;$C923,'Smelter Look-up'!$J:$J,0))</f>
        <v>#N/A</v>
      </c>
      <c r="W923" s="271"/>
      <c r="X923" s="271">
        <f t="shared" ref="X923:X953" ca="1" si="133">IF(AND(C923="Smelter not listed",OR(LEN(D923)=0,LEN(E923)=0)),1,0)</f>
        <v>0</v>
      </c>
      <c r="Y923" s="271"/>
      <c r="Z923" s="271"/>
      <c r="AB923" s="273" t="str">
        <f t="shared" ref="AB923:AB953" si="134">B923&amp;C923</f>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 ca="1" si="135">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 ca="1" si="136">IF(AND(C954="Smelter not listed",OR(LEN(D954)=0,LEN(E954)=0)),1,0)</f>
        <v>0</v>
      </c>
      <c r="Y954" s="271"/>
      <c r="Z954" s="271"/>
      <c r="AB954" s="273" t="str">
        <f t="shared" ref="AB954" si="137">B954&amp;C954</f>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S986" ca="1" si="138">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X986" ca="1" si="139">IF(AND(C955="Smelter not listed",OR(LEN(D955)=0,LEN(E955)=0)),1,0)</f>
        <v>0</v>
      </c>
      <c r="Y955" s="271"/>
      <c r="Z955" s="271"/>
      <c r="AB955" s="273" t="str">
        <f t="shared" ref="AB955:AB986" si="140">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ref="S987:S1017" ca="1" si="141">IF(B987="","",IF(ISERROR(MATCH($E987,CL,0)),"Unknown",INDIRECT("'C'!$A$"&amp;MATCH($E987,CL,0)+1)))</f>
        <v/>
      </c>
      <c r="T987" s="222" t="str">
        <f ca="1">IF(B987="","",IF(ISERROR(MATCH($J987,SorP!$B$1:$B$6230,0)),"",INDIRECT("'SorP'!$A$"&amp;MATCH($J987,SorP!$B$1:$B$6230,0))))</f>
        <v/>
      </c>
      <c r="U987" s="238"/>
      <c r="V987" s="270" t="e">
        <f>IF(C987="",NA(),MATCH($B987&amp;$C987,'Smelter Look-up'!$J:$J,0))</f>
        <v>#N/A</v>
      </c>
      <c r="W987" s="271"/>
      <c r="X987" s="271">
        <f t="shared" ref="X987:X1017" ca="1" si="142">IF(AND(C987="Smelter not listed",OR(LEN(D987)=0,LEN(E987)=0)),1,0)</f>
        <v>0</v>
      </c>
      <c r="Y987" s="271"/>
      <c r="Z987" s="271"/>
      <c r="AB987" s="273" t="str">
        <f t="shared" ref="AB987:AB1017" si="143">B987&amp;C987</f>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 ca="1" si="144">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 ca="1" si="145">IF(AND(C1018="Smelter not listed",OR(LEN(D1018)=0,LEN(E1018)=0)),1,0)</f>
        <v>0</v>
      </c>
      <c r="Y1018" s="271"/>
      <c r="Z1018" s="271"/>
      <c r="AB1018" s="273" t="str">
        <f t="shared" ref="AB1018" si="146">B1018&amp;C1018</f>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S1050" ca="1" si="147">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X1050" ca="1" si="148">IF(AND(C1019="Smelter not listed",OR(LEN(D1019)=0,LEN(E1019)=0)),1,0)</f>
        <v>0</v>
      </c>
      <c r="Y1019" s="271"/>
      <c r="Z1019" s="271"/>
      <c r="AB1019" s="273" t="str">
        <f t="shared" ref="AB1019:AB1050" si="149">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ref="S1051:S1081" ca="1" si="150">IF(B1051="","",IF(ISERROR(MATCH($E1051,CL,0)),"Unknown",INDIRECT("'C'!$A$"&amp;MATCH($E1051,CL,0)+1)))</f>
        <v/>
      </c>
      <c r="T1051" s="222" t="str">
        <f ca="1">IF(B1051="","",IF(ISERROR(MATCH($J1051,SorP!$B$1:$B$6230,0)),"",INDIRECT("'SorP'!$A$"&amp;MATCH($J1051,SorP!$B$1:$B$6230,0))))</f>
        <v/>
      </c>
      <c r="U1051" s="238"/>
      <c r="V1051" s="270" t="e">
        <f>IF(C1051="",NA(),MATCH($B1051&amp;$C1051,'Smelter Look-up'!$J:$J,0))</f>
        <v>#N/A</v>
      </c>
      <c r="W1051" s="271"/>
      <c r="X1051" s="271">
        <f t="shared" ref="X1051:X1081" ca="1" si="151">IF(AND(C1051="Smelter not listed",OR(LEN(D1051)=0,LEN(E1051)=0)),1,0)</f>
        <v>0</v>
      </c>
      <c r="Y1051" s="271"/>
      <c r="Z1051" s="271"/>
      <c r="AB1051" s="273" t="str">
        <f t="shared" ref="AB1051:AB1081" si="152">B1051&amp;C1051</f>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 ca="1" si="153">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 ca="1" si="154">IF(AND(C1082="Smelter not listed",OR(LEN(D1082)=0,LEN(E1082)=0)),1,0)</f>
        <v>0</v>
      </c>
      <c r="Y1082" s="271"/>
      <c r="Z1082" s="271"/>
      <c r="AB1082" s="273" t="str">
        <f t="shared" ref="AB1082" si="155">B1082&amp;C1082</f>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S1114" ca="1" si="156">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X1114" ca="1" si="157">IF(AND(C1083="Smelter not listed",OR(LEN(D1083)=0,LEN(E1083)=0)),1,0)</f>
        <v>0</v>
      </c>
      <c r="Y1083" s="271"/>
      <c r="Z1083" s="271"/>
      <c r="AB1083" s="273" t="str">
        <f t="shared" ref="AB1083:AB1114" si="158">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ref="S1115:S1145" ca="1" si="159">IF(B1115="","",IF(ISERROR(MATCH($E1115,CL,0)),"Unknown",INDIRECT("'C'!$A$"&amp;MATCH($E1115,CL,0)+1)))</f>
        <v/>
      </c>
      <c r="T1115" s="222" t="str">
        <f ca="1">IF(B1115="","",IF(ISERROR(MATCH($J1115,SorP!$B$1:$B$6230,0)),"",INDIRECT("'SorP'!$A$"&amp;MATCH($J1115,SorP!$B$1:$B$6230,0))))</f>
        <v/>
      </c>
      <c r="U1115" s="238"/>
      <c r="V1115" s="270" t="e">
        <f>IF(C1115="",NA(),MATCH($B1115&amp;$C1115,'Smelter Look-up'!$J:$J,0))</f>
        <v>#N/A</v>
      </c>
      <c r="W1115" s="271"/>
      <c r="X1115" s="271">
        <f t="shared" ref="X1115:X1145" ca="1" si="160">IF(AND(C1115="Smelter not listed",OR(LEN(D1115)=0,LEN(E1115)=0)),1,0)</f>
        <v>0</v>
      </c>
      <c r="Y1115" s="271"/>
      <c r="Z1115" s="271"/>
      <c r="AB1115" s="273" t="str">
        <f t="shared" ref="AB1115:AB1145" si="161">B1115&amp;C1115</f>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 ca="1" si="162">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 ca="1" si="163">IF(AND(C1146="Smelter not listed",OR(LEN(D1146)=0,LEN(E1146)=0)),1,0)</f>
        <v>0</v>
      </c>
      <c r="Y1146" s="271"/>
      <c r="Z1146" s="271"/>
      <c r="AB1146" s="273" t="str">
        <f t="shared" ref="AB1146" si="164">B1146&amp;C1146</f>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S1178" ca="1" si="165">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X1178" ca="1" si="166">IF(AND(C1147="Smelter not listed",OR(LEN(D1147)=0,LEN(E1147)=0)),1,0)</f>
        <v>0</v>
      </c>
      <c r="Y1147" s="271"/>
      <c r="Z1147" s="271"/>
      <c r="AB1147" s="273" t="str">
        <f t="shared" ref="AB1147:AB1178" si="167">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ref="S1179:S1209" ca="1" si="168">IF(B1179="","",IF(ISERROR(MATCH($E1179,CL,0)),"Unknown",INDIRECT("'C'!$A$"&amp;MATCH($E1179,CL,0)+1)))</f>
        <v/>
      </c>
      <c r="T1179" s="222" t="str">
        <f ca="1">IF(B1179="","",IF(ISERROR(MATCH($J1179,SorP!$B$1:$B$6230,0)),"",INDIRECT("'SorP'!$A$"&amp;MATCH($J1179,SorP!$B$1:$B$6230,0))))</f>
        <v/>
      </c>
      <c r="U1179" s="238"/>
      <c r="V1179" s="270" t="e">
        <f>IF(C1179="",NA(),MATCH($B1179&amp;$C1179,'Smelter Look-up'!$J:$J,0))</f>
        <v>#N/A</v>
      </c>
      <c r="W1179" s="271"/>
      <c r="X1179" s="271">
        <f t="shared" ref="X1179:X1209" ca="1" si="169">IF(AND(C1179="Smelter not listed",OR(LEN(D1179)=0,LEN(E1179)=0)),1,0)</f>
        <v>0</v>
      </c>
      <c r="Y1179" s="271"/>
      <c r="Z1179" s="271"/>
      <c r="AB1179" s="273" t="str">
        <f t="shared" ref="AB1179:AB1209" si="170">B1179&amp;C1179</f>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 ca="1" si="171">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 ca="1" si="172">IF(AND(C1210="Smelter not listed",OR(LEN(D1210)=0,LEN(E1210)=0)),1,0)</f>
        <v>0</v>
      </c>
      <c r="Y1210" s="271"/>
      <c r="Z1210" s="271"/>
      <c r="AB1210" s="273" t="str">
        <f t="shared" ref="AB1210" si="173">B1210&amp;C1210</f>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S1242" ca="1" si="174">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X1242" ca="1" si="175">IF(AND(C1211="Smelter not listed",OR(LEN(D1211)=0,LEN(E1211)=0)),1,0)</f>
        <v>0</v>
      </c>
      <c r="Y1211" s="271"/>
      <c r="Z1211" s="271"/>
      <c r="AB1211" s="273" t="str">
        <f t="shared" ref="AB1211:AB1242" si="176">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ref="S1243:S1273" ca="1" si="177">IF(B1243="","",IF(ISERROR(MATCH($E1243,CL,0)),"Unknown",INDIRECT("'C'!$A$"&amp;MATCH($E1243,CL,0)+1)))</f>
        <v/>
      </c>
      <c r="T1243" s="222" t="str">
        <f ca="1">IF(B1243="","",IF(ISERROR(MATCH($J1243,SorP!$B$1:$B$6230,0)),"",INDIRECT("'SorP'!$A$"&amp;MATCH($J1243,SorP!$B$1:$B$6230,0))))</f>
        <v/>
      </c>
      <c r="U1243" s="238"/>
      <c r="V1243" s="270" t="e">
        <f>IF(C1243="",NA(),MATCH($B1243&amp;$C1243,'Smelter Look-up'!$J:$J,0))</f>
        <v>#N/A</v>
      </c>
      <c r="W1243" s="271"/>
      <c r="X1243" s="271">
        <f t="shared" ref="X1243:X1273" ca="1" si="178">IF(AND(C1243="Smelter not listed",OR(LEN(D1243)=0,LEN(E1243)=0)),1,0)</f>
        <v>0</v>
      </c>
      <c r="Y1243" s="271"/>
      <c r="Z1243" s="271"/>
      <c r="AB1243" s="273" t="str">
        <f t="shared" ref="AB1243:AB1273" si="179">B1243&amp;C1243</f>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 ca="1" si="180">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 ca="1" si="181">IF(AND(C1274="Smelter not listed",OR(LEN(D1274)=0,LEN(E1274)=0)),1,0)</f>
        <v>0</v>
      </c>
      <c r="Y1274" s="271"/>
      <c r="Z1274" s="271"/>
      <c r="AB1274" s="273" t="str">
        <f t="shared" ref="AB1274" si="182">B1274&amp;C1274</f>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S1306" ca="1" si="183">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X1306" ca="1" si="184">IF(AND(C1275="Smelter not listed",OR(LEN(D1275)=0,LEN(E1275)=0)),1,0)</f>
        <v>0</v>
      </c>
      <c r="Y1275" s="271"/>
      <c r="Z1275" s="271"/>
      <c r="AB1275" s="273" t="str">
        <f t="shared" ref="AB1275:AB1306" si="185">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ref="S1307:S1337" ca="1" si="186">IF(B1307="","",IF(ISERROR(MATCH($E1307,CL,0)),"Unknown",INDIRECT("'C'!$A$"&amp;MATCH($E1307,CL,0)+1)))</f>
        <v/>
      </c>
      <c r="T1307" s="222" t="str">
        <f ca="1">IF(B1307="","",IF(ISERROR(MATCH($J1307,SorP!$B$1:$B$6230,0)),"",INDIRECT("'SorP'!$A$"&amp;MATCH($J1307,SorP!$B$1:$B$6230,0))))</f>
        <v/>
      </c>
      <c r="U1307" s="238"/>
      <c r="V1307" s="270" t="e">
        <f>IF(C1307="",NA(),MATCH($B1307&amp;$C1307,'Smelter Look-up'!$J:$J,0))</f>
        <v>#N/A</v>
      </c>
      <c r="W1307" s="271"/>
      <c r="X1307" s="271">
        <f t="shared" ref="X1307:X1337" ca="1" si="187">IF(AND(C1307="Smelter not listed",OR(LEN(D1307)=0,LEN(E1307)=0)),1,0)</f>
        <v>0</v>
      </c>
      <c r="Y1307" s="271"/>
      <c r="Z1307" s="271"/>
      <c r="AB1307" s="273" t="str">
        <f t="shared" ref="AB1307:AB1337" si="188">B1307&amp;C1307</f>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 ca="1" si="189">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 ca="1" si="190">IF(AND(C1338="Smelter not listed",OR(LEN(D1338)=0,LEN(E1338)=0)),1,0)</f>
        <v>0</v>
      </c>
      <c r="Y1338" s="271"/>
      <c r="Z1338" s="271"/>
      <c r="AB1338" s="273" t="str">
        <f t="shared" ref="AB1338" si="191">B1338&amp;C1338</f>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S1370" ca="1" si="192">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X1370" ca="1" si="193">IF(AND(C1339="Smelter not listed",OR(LEN(D1339)=0,LEN(E1339)=0)),1,0)</f>
        <v>0</v>
      </c>
      <c r="Y1339" s="271"/>
      <c r="Z1339" s="271"/>
      <c r="AB1339" s="273" t="str">
        <f t="shared" ref="AB1339:AB1370" si="194">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ref="S1371:S1401" ca="1" si="195">IF(B1371="","",IF(ISERROR(MATCH($E1371,CL,0)),"Unknown",INDIRECT("'C'!$A$"&amp;MATCH($E1371,CL,0)+1)))</f>
        <v/>
      </c>
      <c r="T1371" s="222" t="str">
        <f ca="1">IF(B1371="","",IF(ISERROR(MATCH($J1371,SorP!$B$1:$B$6230,0)),"",INDIRECT("'SorP'!$A$"&amp;MATCH($J1371,SorP!$B$1:$B$6230,0))))</f>
        <v/>
      </c>
      <c r="U1371" s="238"/>
      <c r="V1371" s="270" t="e">
        <f>IF(C1371="",NA(),MATCH($B1371&amp;$C1371,'Smelter Look-up'!$J:$J,0))</f>
        <v>#N/A</v>
      </c>
      <c r="W1371" s="271"/>
      <c r="X1371" s="271">
        <f t="shared" ref="X1371:X1401" ca="1" si="196">IF(AND(C1371="Smelter not listed",OR(LEN(D1371)=0,LEN(E1371)=0)),1,0)</f>
        <v>0</v>
      </c>
      <c r="Y1371" s="271"/>
      <c r="Z1371" s="271"/>
      <c r="AB1371" s="273" t="str">
        <f t="shared" ref="AB1371:AB1401" si="197">B1371&amp;C1371</f>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 ca="1" si="198">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 ca="1" si="199">IF(AND(C1402="Smelter not listed",OR(LEN(D1402)=0,LEN(E1402)=0)),1,0)</f>
        <v>0</v>
      </c>
      <c r="Y1402" s="271"/>
      <c r="Z1402" s="271"/>
      <c r="AB1402" s="273" t="str">
        <f t="shared" ref="AB1402" si="200">B1402&amp;C1402</f>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S1434" ca="1" si="20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X1434" ca="1" si="202">IF(AND(C1403="Smelter not listed",OR(LEN(D1403)=0,LEN(E1403)=0)),1,0)</f>
        <v>0</v>
      </c>
      <c r="Y1403" s="271"/>
      <c r="Z1403" s="271"/>
      <c r="AB1403" s="273" t="str">
        <f t="shared" ref="AB1403:AB1434" si="203">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ref="S1435:S1465" ca="1" si="204">IF(B1435="","",IF(ISERROR(MATCH($E1435,CL,0)),"Unknown",INDIRECT("'C'!$A$"&amp;MATCH($E1435,CL,0)+1)))</f>
        <v/>
      </c>
      <c r="T1435" s="222" t="str">
        <f ca="1">IF(B1435="","",IF(ISERROR(MATCH($J1435,SorP!$B$1:$B$6230,0)),"",INDIRECT("'SorP'!$A$"&amp;MATCH($J1435,SorP!$B$1:$B$6230,0))))</f>
        <v/>
      </c>
      <c r="U1435" s="238"/>
      <c r="V1435" s="270" t="e">
        <f>IF(C1435="",NA(),MATCH($B1435&amp;$C1435,'Smelter Look-up'!$J:$J,0))</f>
        <v>#N/A</v>
      </c>
      <c r="W1435" s="271"/>
      <c r="X1435" s="271">
        <f t="shared" ref="X1435:X1465" ca="1" si="205">IF(AND(C1435="Smelter not listed",OR(LEN(D1435)=0,LEN(E1435)=0)),1,0)</f>
        <v>0</v>
      </c>
      <c r="Y1435" s="271"/>
      <c r="Z1435" s="271"/>
      <c r="AB1435" s="273" t="str">
        <f t="shared" ref="AB1435:AB1465" si="206">B1435&amp;C1435</f>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 ca="1" si="207">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 ca="1" si="208">IF(AND(C1466="Smelter not listed",OR(LEN(D1466)=0,LEN(E1466)=0)),1,0)</f>
        <v>0</v>
      </c>
      <c r="Y1466" s="271"/>
      <c r="Z1466" s="271"/>
      <c r="AB1466" s="273" t="str">
        <f t="shared" ref="AB1466" si="209">B1466&amp;C1466</f>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S1498" ca="1" si="210">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X1498" ca="1" si="211">IF(AND(C1467="Smelter not listed",OR(LEN(D1467)=0,LEN(E1467)=0)),1,0)</f>
        <v>0</v>
      </c>
      <c r="Y1467" s="271"/>
      <c r="Z1467" s="271"/>
      <c r="AB1467" s="273" t="str">
        <f t="shared" ref="AB1467:AB1498" si="212">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ref="S1499:S1529" ca="1" si="213">IF(B1499="","",IF(ISERROR(MATCH($E1499,CL,0)),"Unknown",INDIRECT("'C'!$A$"&amp;MATCH($E1499,CL,0)+1)))</f>
        <v/>
      </c>
      <c r="T1499" s="222" t="str">
        <f ca="1">IF(B1499="","",IF(ISERROR(MATCH($J1499,SorP!$B$1:$B$6230,0)),"",INDIRECT("'SorP'!$A$"&amp;MATCH($J1499,SorP!$B$1:$B$6230,0))))</f>
        <v/>
      </c>
      <c r="U1499" s="238"/>
      <c r="V1499" s="270" t="e">
        <f>IF(C1499="",NA(),MATCH($B1499&amp;$C1499,'Smelter Look-up'!$J:$J,0))</f>
        <v>#N/A</v>
      </c>
      <c r="W1499" s="271"/>
      <c r="X1499" s="271">
        <f t="shared" ref="X1499:X1529" ca="1" si="214">IF(AND(C1499="Smelter not listed",OR(LEN(D1499)=0,LEN(E1499)=0)),1,0)</f>
        <v>0</v>
      </c>
      <c r="Y1499" s="271"/>
      <c r="Z1499" s="271"/>
      <c r="AB1499" s="273" t="str">
        <f t="shared" ref="AB1499:AB1529" si="215">B1499&amp;C1499</f>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 ca="1" si="216">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 ca="1" si="217">IF(AND(C1530="Smelter not listed",OR(LEN(D1530)=0,LEN(E1530)=0)),1,0)</f>
        <v>0</v>
      </c>
      <c r="Y1530" s="271"/>
      <c r="Z1530" s="271"/>
      <c r="AB1530" s="273" t="str">
        <f t="shared" ref="AB1530" si="218">B1530&amp;C1530</f>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S1562" ca="1" si="219">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X1562" ca="1" si="220">IF(AND(C1531="Smelter not listed",OR(LEN(D1531)=0,LEN(E1531)=0)),1,0)</f>
        <v>0</v>
      </c>
      <c r="Y1531" s="271"/>
      <c r="Z1531" s="271"/>
      <c r="AB1531" s="273" t="str">
        <f t="shared" ref="AB1531:AB1562" si="221">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ref="S1563:S1593" ca="1" si="222">IF(B1563="","",IF(ISERROR(MATCH($E1563,CL,0)),"Unknown",INDIRECT("'C'!$A$"&amp;MATCH($E1563,CL,0)+1)))</f>
        <v/>
      </c>
      <c r="T1563" s="222" t="str">
        <f ca="1">IF(B1563="","",IF(ISERROR(MATCH($J1563,SorP!$B$1:$B$6230,0)),"",INDIRECT("'SorP'!$A$"&amp;MATCH($J1563,SorP!$B$1:$B$6230,0))))</f>
        <v/>
      </c>
      <c r="U1563" s="238"/>
      <c r="V1563" s="270" t="e">
        <f>IF(C1563="",NA(),MATCH($B1563&amp;$C1563,'Smelter Look-up'!$J:$J,0))</f>
        <v>#N/A</v>
      </c>
      <c r="W1563" s="271"/>
      <c r="X1563" s="271">
        <f t="shared" ref="X1563:X1593" ca="1" si="223">IF(AND(C1563="Smelter not listed",OR(LEN(D1563)=0,LEN(E1563)=0)),1,0)</f>
        <v>0</v>
      </c>
      <c r="Y1563" s="271"/>
      <c r="Z1563" s="271"/>
      <c r="AB1563" s="273" t="str">
        <f t="shared" ref="AB1563:AB1593" si="224">B1563&amp;C1563</f>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 ca="1" si="225">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 ca="1" si="226">IF(AND(C1594="Smelter not listed",OR(LEN(D1594)=0,LEN(E1594)=0)),1,0)</f>
        <v>0</v>
      </c>
      <c r="Y1594" s="271"/>
      <c r="Z1594" s="271"/>
      <c r="AB1594" s="273" t="str">
        <f t="shared" ref="AB1594" si="227">B1594&amp;C1594</f>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S1626" ca="1" si="228">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X1626" ca="1" si="229">IF(AND(C1595="Smelter not listed",OR(LEN(D1595)=0,LEN(E1595)=0)),1,0)</f>
        <v>0</v>
      </c>
      <c r="Y1595" s="271"/>
      <c r="Z1595" s="271"/>
      <c r="AB1595" s="273" t="str">
        <f t="shared" ref="AB1595:AB1626" si="230">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ref="S1627:S1657" ca="1" si="231">IF(B1627="","",IF(ISERROR(MATCH($E1627,CL,0)),"Unknown",INDIRECT("'C'!$A$"&amp;MATCH($E1627,CL,0)+1)))</f>
        <v/>
      </c>
      <c r="T1627" s="222" t="str">
        <f ca="1">IF(B1627="","",IF(ISERROR(MATCH($J1627,SorP!$B$1:$B$6230,0)),"",INDIRECT("'SorP'!$A$"&amp;MATCH($J1627,SorP!$B$1:$B$6230,0))))</f>
        <v/>
      </c>
      <c r="U1627" s="238"/>
      <c r="V1627" s="270" t="e">
        <f>IF(C1627="",NA(),MATCH($B1627&amp;$C1627,'Smelter Look-up'!$J:$J,0))</f>
        <v>#N/A</v>
      </c>
      <c r="W1627" s="271"/>
      <c r="X1627" s="271">
        <f t="shared" ref="X1627:X1657" ca="1" si="232">IF(AND(C1627="Smelter not listed",OR(LEN(D1627)=0,LEN(E1627)=0)),1,0)</f>
        <v>0</v>
      </c>
      <c r="Y1627" s="271"/>
      <c r="Z1627" s="271"/>
      <c r="AB1627" s="273" t="str">
        <f t="shared" ref="AB1627:AB1657" si="233">B1627&amp;C1627</f>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 ca="1" si="234">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 ca="1" si="235">IF(AND(C1658="Smelter not listed",OR(LEN(D1658)=0,LEN(E1658)=0)),1,0)</f>
        <v>0</v>
      </c>
      <c r="Y1658" s="271"/>
      <c r="Z1658" s="271"/>
      <c r="AB1658" s="273" t="str">
        <f t="shared" ref="AB1658" si="236">B1658&amp;C1658</f>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S1690" ca="1" si="237">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X1690" ca="1" si="238">IF(AND(C1659="Smelter not listed",OR(LEN(D1659)=0,LEN(E1659)=0)),1,0)</f>
        <v>0</v>
      </c>
      <c r="Y1659" s="271"/>
      <c r="Z1659" s="271"/>
      <c r="AB1659" s="273" t="str">
        <f t="shared" ref="AB1659:AB1690" si="239">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ref="S1691:S1721" ca="1" si="240">IF(B1691="","",IF(ISERROR(MATCH($E1691,CL,0)),"Unknown",INDIRECT("'C'!$A$"&amp;MATCH($E1691,CL,0)+1)))</f>
        <v/>
      </c>
      <c r="T1691" s="222" t="str">
        <f ca="1">IF(B1691="","",IF(ISERROR(MATCH($J1691,SorP!$B$1:$B$6230,0)),"",INDIRECT("'SorP'!$A$"&amp;MATCH($J1691,SorP!$B$1:$B$6230,0))))</f>
        <v/>
      </c>
      <c r="U1691" s="238"/>
      <c r="V1691" s="270" t="e">
        <f>IF(C1691="",NA(),MATCH($B1691&amp;$C1691,'Smelter Look-up'!$J:$J,0))</f>
        <v>#N/A</v>
      </c>
      <c r="W1691" s="271"/>
      <c r="X1691" s="271">
        <f t="shared" ref="X1691:X1721" ca="1" si="241">IF(AND(C1691="Smelter not listed",OR(LEN(D1691)=0,LEN(E1691)=0)),1,0)</f>
        <v>0</v>
      </c>
      <c r="Y1691" s="271"/>
      <c r="Z1691" s="271"/>
      <c r="AB1691" s="273" t="str">
        <f t="shared" ref="AB1691:AB1721" si="242">B1691&amp;C1691</f>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 ca="1" si="243">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 ca="1" si="244">IF(AND(C1722="Smelter not listed",OR(LEN(D1722)=0,LEN(E1722)=0)),1,0)</f>
        <v>0</v>
      </c>
      <c r="Y1722" s="271"/>
      <c r="Z1722" s="271"/>
      <c r="AB1722" s="273" t="str">
        <f t="shared" ref="AB1722" si="245">B1722&amp;C1722</f>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S1754" ca="1" si="246">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X1754" ca="1" si="247">IF(AND(C1723="Smelter not listed",OR(LEN(D1723)=0,LEN(E1723)=0)),1,0)</f>
        <v>0</v>
      </c>
      <c r="Y1723" s="271"/>
      <c r="Z1723" s="271"/>
      <c r="AB1723" s="273" t="str">
        <f t="shared" ref="AB1723:AB1754" si="248">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ref="S1755:S1785" ca="1" si="249">IF(B1755="","",IF(ISERROR(MATCH($E1755,CL,0)),"Unknown",INDIRECT("'C'!$A$"&amp;MATCH($E1755,CL,0)+1)))</f>
        <v/>
      </c>
      <c r="T1755" s="222" t="str">
        <f ca="1">IF(B1755="","",IF(ISERROR(MATCH($J1755,SorP!$B$1:$B$6230,0)),"",INDIRECT("'SorP'!$A$"&amp;MATCH($J1755,SorP!$B$1:$B$6230,0))))</f>
        <v/>
      </c>
      <c r="U1755" s="238"/>
      <c r="V1755" s="270" t="e">
        <f>IF(C1755="",NA(),MATCH($B1755&amp;$C1755,'Smelter Look-up'!$J:$J,0))</f>
        <v>#N/A</v>
      </c>
      <c r="W1755" s="271"/>
      <c r="X1755" s="271">
        <f t="shared" ref="X1755:X1785" ca="1" si="250">IF(AND(C1755="Smelter not listed",OR(LEN(D1755)=0,LEN(E1755)=0)),1,0)</f>
        <v>0</v>
      </c>
      <c r="Y1755" s="271"/>
      <c r="Z1755" s="271"/>
      <c r="AB1755" s="273" t="str">
        <f t="shared" ref="AB1755:AB1785" si="251">B1755&amp;C1755</f>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 ca="1" si="252">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 ca="1" si="253">IF(AND(C1786="Smelter not listed",OR(LEN(D1786)=0,LEN(E1786)=0)),1,0)</f>
        <v>0</v>
      </c>
      <c r="Y1786" s="271"/>
      <c r="Z1786" s="271"/>
      <c r="AB1786" s="273" t="str">
        <f t="shared" ref="AB1786" si="254">B1786&amp;C1786</f>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S1818" ca="1" si="255">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X1818" ca="1" si="256">IF(AND(C1787="Smelter not listed",OR(LEN(D1787)=0,LEN(E1787)=0)),1,0)</f>
        <v>0</v>
      </c>
      <c r="Y1787" s="271"/>
      <c r="Z1787" s="271"/>
      <c r="AB1787" s="273" t="str">
        <f t="shared" ref="AB1787:AB1818" si="257">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ref="S1819:S1849" ca="1" si="258">IF(B1819="","",IF(ISERROR(MATCH($E1819,CL,0)),"Unknown",INDIRECT("'C'!$A$"&amp;MATCH($E1819,CL,0)+1)))</f>
        <v/>
      </c>
      <c r="T1819" s="222" t="str">
        <f ca="1">IF(B1819="","",IF(ISERROR(MATCH($J1819,SorP!$B$1:$B$6230,0)),"",INDIRECT("'SorP'!$A$"&amp;MATCH($J1819,SorP!$B$1:$B$6230,0))))</f>
        <v/>
      </c>
      <c r="U1819" s="238"/>
      <c r="V1819" s="270" t="e">
        <f>IF(C1819="",NA(),MATCH($B1819&amp;$C1819,'Smelter Look-up'!$J:$J,0))</f>
        <v>#N/A</v>
      </c>
      <c r="W1819" s="271"/>
      <c r="X1819" s="271">
        <f t="shared" ref="X1819:X1849" ca="1" si="259">IF(AND(C1819="Smelter not listed",OR(LEN(D1819)=0,LEN(E1819)=0)),1,0)</f>
        <v>0</v>
      </c>
      <c r="Y1819" s="271"/>
      <c r="Z1819" s="271"/>
      <c r="AB1819" s="273" t="str">
        <f t="shared" ref="AB1819:AB1849" si="260">B1819&amp;C1819</f>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 ca="1" si="261">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 ca="1" si="262">IF(AND(C1850="Smelter not listed",OR(LEN(D1850)=0,LEN(E1850)=0)),1,0)</f>
        <v>0</v>
      </c>
      <c r="Y1850" s="271"/>
      <c r="Z1850" s="271"/>
      <c r="AB1850" s="273" t="str">
        <f t="shared" ref="AB1850" si="263">B1850&amp;C1850</f>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S1882" ca="1" si="264">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X1882" ca="1" si="265">IF(AND(C1851="Smelter not listed",OR(LEN(D1851)=0,LEN(E1851)=0)),1,0)</f>
        <v>0</v>
      </c>
      <c r="Y1851" s="271"/>
      <c r="Z1851" s="271"/>
      <c r="AB1851" s="273" t="str">
        <f t="shared" ref="AB1851:AB1882" si="266">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ref="S1883:S1913" ca="1" si="267">IF(B1883="","",IF(ISERROR(MATCH($E1883,CL,0)),"Unknown",INDIRECT("'C'!$A$"&amp;MATCH($E1883,CL,0)+1)))</f>
        <v/>
      </c>
      <c r="T1883" s="222" t="str">
        <f ca="1">IF(B1883="","",IF(ISERROR(MATCH($J1883,SorP!$B$1:$B$6230,0)),"",INDIRECT("'SorP'!$A$"&amp;MATCH($J1883,SorP!$B$1:$B$6230,0))))</f>
        <v/>
      </c>
      <c r="U1883" s="238"/>
      <c r="V1883" s="270" t="e">
        <f>IF(C1883="",NA(),MATCH($B1883&amp;$C1883,'Smelter Look-up'!$J:$J,0))</f>
        <v>#N/A</v>
      </c>
      <c r="W1883" s="271"/>
      <c r="X1883" s="271">
        <f t="shared" ref="X1883:X1913" ca="1" si="268">IF(AND(C1883="Smelter not listed",OR(LEN(D1883)=0,LEN(E1883)=0)),1,0)</f>
        <v>0</v>
      </c>
      <c r="Y1883" s="271"/>
      <c r="Z1883" s="271"/>
      <c r="AB1883" s="273" t="str">
        <f t="shared" ref="AB1883:AB1913" si="269">B1883&amp;C1883</f>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 ca="1" si="270">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 ca="1" si="271">IF(AND(C1914="Smelter not listed",OR(LEN(D1914)=0,LEN(E1914)=0)),1,0)</f>
        <v>0</v>
      </c>
      <c r="Y1914" s="271"/>
      <c r="Z1914" s="271"/>
      <c r="AB1914" s="273" t="str">
        <f t="shared" ref="AB1914" si="272">B1914&amp;C1914</f>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S1946" ca="1" si="273">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X1946" ca="1" si="274">IF(AND(C1915="Smelter not listed",OR(LEN(D1915)=0,LEN(E1915)=0)),1,0)</f>
        <v>0</v>
      </c>
      <c r="Y1915" s="271"/>
      <c r="Z1915" s="271"/>
      <c r="AB1915" s="273" t="str">
        <f t="shared" ref="AB1915:AB1946" si="275">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ref="S1947:S1977" ca="1" si="276">IF(B1947="","",IF(ISERROR(MATCH($E1947,CL,0)),"Unknown",INDIRECT("'C'!$A$"&amp;MATCH($E1947,CL,0)+1)))</f>
        <v/>
      </c>
      <c r="T1947" s="222" t="str">
        <f ca="1">IF(B1947="","",IF(ISERROR(MATCH($J1947,SorP!$B$1:$B$6230,0)),"",INDIRECT("'SorP'!$A$"&amp;MATCH($J1947,SorP!$B$1:$B$6230,0))))</f>
        <v/>
      </c>
      <c r="U1947" s="238"/>
      <c r="V1947" s="270" t="e">
        <f>IF(C1947="",NA(),MATCH($B1947&amp;$C1947,'Smelter Look-up'!$J:$J,0))</f>
        <v>#N/A</v>
      </c>
      <c r="W1947" s="271"/>
      <c r="X1947" s="271">
        <f t="shared" ref="X1947:X1977" ca="1" si="277">IF(AND(C1947="Smelter not listed",OR(LEN(D1947)=0,LEN(E1947)=0)),1,0)</f>
        <v>0</v>
      </c>
      <c r="Y1947" s="271"/>
      <c r="Z1947" s="271"/>
      <c r="AB1947" s="273" t="str">
        <f t="shared" ref="AB1947:AB1977" si="278">B1947&amp;C1947</f>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 ca="1" si="279">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 ca="1" si="280">IF(AND(C1978="Smelter not listed",OR(LEN(D1978)=0,LEN(E1978)=0)),1,0)</f>
        <v>0</v>
      </c>
      <c r="Y1978" s="271"/>
      <c r="Z1978" s="271"/>
      <c r="AB1978" s="273" t="str">
        <f t="shared" ref="AB1978" si="281">B1978&amp;C1978</f>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S2010" ca="1" si="282">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X2010" ca="1" si="283">IF(AND(C1979="Smelter not listed",OR(LEN(D1979)=0,LEN(E1979)=0)),1,0)</f>
        <v>0</v>
      </c>
      <c r="Y1979" s="271"/>
      <c r="Z1979" s="271"/>
      <c r="AB1979" s="273" t="str">
        <f t="shared" ref="AB1979:AB2010" si="284">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ref="S2011:S2041" ca="1" si="285">IF(B2011="","",IF(ISERROR(MATCH($E2011,CL,0)),"Unknown",INDIRECT("'C'!$A$"&amp;MATCH($E2011,CL,0)+1)))</f>
        <v/>
      </c>
      <c r="T2011" s="222" t="str">
        <f ca="1">IF(B2011="","",IF(ISERROR(MATCH($J2011,SorP!$B$1:$B$6230,0)),"",INDIRECT("'SorP'!$A$"&amp;MATCH($J2011,SorP!$B$1:$B$6230,0))))</f>
        <v/>
      </c>
      <c r="U2011" s="238"/>
      <c r="V2011" s="270" t="e">
        <f>IF(C2011="",NA(),MATCH($B2011&amp;$C2011,'Smelter Look-up'!$J:$J,0))</f>
        <v>#N/A</v>
      </c>
      <c r="W2011" s="271"/>
      <c r="X2011" s="271">
        <f t="shared" ref="X2011:X2041" ca="1" si="286">IF(AND(C2011="Smelter not listed",OR(LEN(D2011)=0,LEN(E2011)=0)),1,0)</f>
        <v>0</v>
      </c>
      <c r="Y2011" s="271"/>
      <c r="Z2011" s="271"/>
      <c r="AB2011" s="273" t="str">
        <f t="shared" ref="AB2011:AB2041" si="287">B2011&amp;C2011</f>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 ca="1" si="288">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 ca="1" si="289">IF(AND(C2042="Smelter not listed",OR(LEN(D2042)=0,LEN(E2042)=0)),1,0)</f>
        <v>0</v>
      </c>
      <c r="Y2042" s="271"/>
      <c r="Z2042" s="271"/>
      <c r="AB2042" s="273" t="str">
        <f t="shared" ref="AB2042" si="290">B2042&amp;C2042</f>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S2074" ca="1" si="29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X2074" ca="1" si="292">IF(AND(C2043="Smelter not listed",OR(LEN(D2043)=0,LEN(E2043)=0)),1,0)</f>
        <v>0</v>
      </c>
      <c r="Y2043" s="271"/>
      <c r="Z2043" s="271"/>
      <c r="AB2043" s="273" t="str">
        <f t="shared" ref="AB2043:AB2074" si="293">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ref="S2075:S2105" ca="1" si="294">IF(B2075="","",IF(ISERROR(MATCH($E2075,CL,0)),"Unknown",INDIRECT("'C'!$A$"&amp;MATCH($E2075,CL,0)+1)))</f>
        <v/>
      </c>
      <c r="T2075" s="222" t="str">
        <f ca="1">IF(B2075="","",IF(ISERROR(MATCH($J2075,SorP!$B$1:$B$6230,0)),"",INDIRECT("'SorP'!$A$"&amp;MATCH($J2075,SorP!$B$1:$B$6230,0))))</f>
        <v/>
      </c>
      <c r="U2075" s="238"/>
      <c r="V2075" s="270" t="e">
        <f>IF(C2075="",NA(),MATCH($B2075&amp;$C2075,'Smelter Look-up'!$J:$J,0))</f>
        <v>#N/A</v>
      </c>
      <c r="W2075" s="271"/>
      <c r="X2075" s="271">
        <f t="shared" ref="X2075:X2105" ca="1" si="295">IF(AND(C2075="Smelter not listed",OR(LEN(D2075)=0,LEN(E2075)=0)),1,0)</f>
        <v>0</v>
      </c>
      <c r="Y2075" s="271"/>
      <c r="Z2075" s="271"/>
      <c r="AB2075" s="273" t="str">
        <f t="shared" ref="AB2075:AB2105" si="296">B2075&amp;C2075</f>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 ca="1" si="297">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 ca="1" si="298">IF(AND(C2106="Smelter not listed",OR(LEN(D2106)=0,LEN(E2106)=0)),1,0)</f>
        <v>0</v>
      </c>
      <c r="Y2106" s="271"/>
      <c r="Z2106" s="271"/>
      <c r="AB2106" s="273" t="str">
        <f t="shared" ref="AB2106" si="299">B2106&amp;C2106</f>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S2138" ca="1" si="300">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X2138" ca="1" si="301">IF(AND(C2107="Smelter not listed",OR(LEN(D2107)=0,LEN(E2107)=0)),1,0)</f>
        <v>0</v>
      </c>
      <c r="Y2107" s="271"/>
      <c r="Z2107" s="271"/>
      <c r="AB2107" s="273" t="str">
        <f t="shared" ref="AB2107:AB2138" si="302">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ref="S2139:S2169" ca="1" si="303">IF(B2139="","",IF(ISERROR(MATCH($E2139,CL,0)),"Unknown",INDIRECT("'C'!$A$"&amp;MATCH($E2139,CL,0)+1)))</f>
        <v/>
      </c>
      <c r="T2139" s="222" t="str">
        <f ca="1">IF(B2139="","",IF(ISERROR(MATCH($J2139,SorP!$B$1:$B$6230,0)),"",INDIRECT("'SorP'!$A$"&amp;MATCH($J2139,SorP!$B$1:$B$6230,0))))</f>
        <v/>
      </c>
      <c r="U2139" s="238"/>
      <c r="V2139" s="270" t="e">
        <f>IF(C2139="",NA(),MATCH($B2139&amp;$C2139,'Smelter Look-up'!$J:$J,0))</f>
        <v>#N/A</v>
      </c>
      <c r="W2139" s="271"/>
      <c r="X2139" s="271">
        <f t="shared" ref="X2139:X2169" ca="1" si="304">IF(AND(C2139="Smelter not listed",OR(LEN(D2139)=0,LEN(E2139)=0)),1,0)</f>
        <v>0</v>
      </c>
      <c r="Y2139" s="271"/>
      <c r="Z2139" s="271"/>
      <c r="AB2139" s="273" t="str">
        <f t="shared" ref="AB2139:AB2169" si="305">B2139&amp;C2139</f>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 ca="1" si="306">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 ca="1" si="307">IF(AND(C2170="Smelter not listed",OR(LEN(D2170)=0,LEN(E2170)=0)),1,0)</f>
        <v>0</v>
      </c>
      <c r="Y2170" s="271"/>
      <c r="Z2170" s="271"/>
      <c r="AB2170" s="273" t="str">
        <f t="shared" ref="AB2170" si="308">B2170&amp;C2170</f>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S2202" ca="1" si="309">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X2202" ca="1" si="310">IF(AND(C2171="Smelter not listed",OR(LEN(D2171)=0,LEN(E2171)=0)),1,0)</f>
        <v>0</v>
      </c>
      <c r="Y2171" s="271"/>
      <c r="Z2171" s="271"/>
      <c r="AB2171" s="273" t="str">
        <f t="shared" ref="AB2171:AB2202" si="311">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ref="S2203:S2233" ca="1" si="312">IF(B2203="","",IF(ISERROR(MATCH($E2203,CL,0)),"Unknown",INDIRECT("'C'!$A$"&amp;MATCH($E2203,CL,0)+1)))</f>
        <v/>
      </c>
      <c r="T2203" s="222" t="str">
        <f ca="1">IF(B2203="","",IF(ISERROR(MATCH($J2203,SorP!$B$1:$B$6230,0)),"",INDIRECT("'SorP'!$A$"&amp;MATCH($J2203,SorP!$B$1:$B$6230,0))))</f>
        <v/>
      </c>
      <c r="U2203" s="238"/>
      <c r="V2203" s="270" t="e">
        <f>IF(C2203="",NA(),MATCH($B2203&amp;$C2203,'Smelter Look-up'!$J:$J,0))</f>
        <v>#N/A</v>
      </c>
      <c r="W2203" s="271"/>
      <c r="X2203" s="271">
        <f t="shared" ref="X2203:X2233" ca="1" si="313">IF(AND(C2203="Smelter not listed",OR(LEN(D2203)=0,LEN(E2203)=0)),1,0)</f>
        <v>0</v>
      </c>
      <c r="Y2203" s="271"/>
      <c r="Z2203" s="271"/>
      <c r="AB2203" s="273" t="str">
        <f t="shared" ref="AB2203:AB2233" si="314">B2203&amp;C2203</f>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 ca="1" si="315">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 ca="1" si="316">IF(AND(C2234="Smelter not listed",OR(LEN(D2234)=0,LEN(E2234)=0)),1,0)</f>
        <v>0</v>
      </c>
      <c r="Y2234" s="271"/>
      <c r="Z2234" s="271"/>
      <c r="AB2234" s="273" t="str">
        <f t="shared" ref="AB2234" si="317">B2234&amp;C2234</f>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S2266" ca="1" si="318">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X2266" ca="1" si="319">IF(AND(C2235="Smelter not listed",OR(LEN(D2235)=0,LEN(E2235)=0)),1,0)</f>
        <v>0</v>
      </c>
      <c r="Y2235" s="271"/>
      <c r="Z2235" s="271"/>
      <c r="AB2235" s="273" t="str">
        <f t="shared" ref="AB2235:AB2266" si="320">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ref="S2267:S2297" ca="1" si="321">IF(B2267="","",IF(ISERROR(MATCH($E2267,CL,0)),"Unknown",INDIRECT("'C'!$A$"&amp;MATCH($E2267,CL,0)+1)))</f>
        <v/>
      </c>
      <c r="T2267" s="222" t="str">
        <f ca="1">IF(B2267="","",IF(ISERROR(MATCH($J2267,SorP!$B$1:$B$6230,0)),"",INDIRECT("'SorP'!$A$"&amp;MATCH($J2267,SorP!$B$1:$B$6230,0))))</f>
        <v/>
      </c>
      <c r="U2267" s="238"/>
      <c r="V2267" s="270" t="e">
        <f>IF(C2267="",NA(),MATCH($B2267&amp;$C2267,'Smelter Look-up'!$J:$J,0))</f>
        <v>#N/A</v>
      </c>
      <c r="W2267" s="271"/>
      <c r="X2267" s="271">
        <f t="shared" ref="X2267:X2297" ca="1" si="322">IF(AND(C2267="Smelter not listed",OR(LEN(D2267)=0,LEN(E2267)=0)),1,0)</f>
        <v>0</v>
      </c>
      <c r="Y2267" s="271"/>
      <c r="Z2267" s="271"/>
      <c r="AB2267" s="273" t="str">
        <f t="shared" ref="AB2267:AB2297" si="323">B2267&amp;C2267</f>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 ca="1" si="324">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 ca="1" si="325">IF(AND(C2298="Smelter not listed",OR(LEN(D2298)=0,LEN(E2298)=0)),1,0)</f>
        <v>0</v>
      </c>
      <c r="Y2298" s="271"/>
      <c r="Z2298" s="271"/>
      <c r="AB2298" s="273" t="str">
        <f t="shared" ref="AB2298" si="326">B2298&amp;C2298</f>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S2330" ca="1" si="327">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X2330" ca="1" si="328">IF(AND(C2299="Smelter not listed",OR(LEN(D2299)=0,LEN(E2299)=0)),1,0)</f>
        <v>0</v>
      </c>
      <c r="Y2299" s="271"/>
      <c r="Z2299" s="271"/>
      <c r="AB2299" s="273" t="str">
        <f t="shared" ref="AB2299:AB2330" si="329">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ref="S2331:S2361" ca="1" si="330">IF(B2331="","",IF(ISERROR(MATCH($E2331,CL,0)),"Unknown",INDIRECT("'C'!$A$"&amp;MATCH($E2331,CL,0)+1)))</f>
        <v/>
      </c>
      <c r="T2331" s="222" t="str">
        <f ca="1">IF(B2331="","",IF(ISERROR(MATCH($J2331,SorP!$B$1:$B$6230,0)),"",INDIRECT("'SorP'!$A$"&amp;MATCH($J2331,SorP!$B$1:$B$6230,0))))</f>
        <v/>
      </c>
      <c r="U2331" s="238"/>
      <c r="V2331" s="270" t="e">
        <f>IF(C2331="",NA(),MATCH($B2331&amp;$C2331,'Smelter Look-up'!$J:$J,0))</f>
        <v>#N/A</v>
      </c>
      <c r="W2331" s="271"/>
      <c r="X2331" s="271">
        <f t="shared" ref="X2331:X2361" ca="1" si="331">IF(AND(C2331="Smelter not listed",OR(LEN(D2331)=0,LEN(E2331)=0)),1,0)</f>
        <v>0</v>
      </c>
      <c r="Y2331" s="271"/>
      <c r="Z2331" s="271"/>
      <c r="AB2331" s="273" t="str">
        <f t="shared" ref="AB2331:AB2361" si="332">B2331&amp;C2331</f>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 ca="1" si="333">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 ca="1" si="334">IF(AND(C2362="Smelter not listed",OR(LEN(D2362)=0,LEN(E2362)=0)),1,0)</f>
        <v>0</v>
      </c>
      <c r="Y2362" s="271"/>
      <c r="Z2362" s="271"/>
      <c r="AB2362" s="273" t="str">
        <f t="shared" ref="AB2362" si="335">B2362&amp;C2362</f>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S2394" ca="1" si="336">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X2394" ca="1" si="337">IF(AND(C2363="Smelter not listed",OR(LEN(D2363)=0,LEN(E2363)=0)),1,0)</f>
        <v>0</v>
      </c>
      <c r="Y2363" s="271"/>
      <c r="Z2363" s="271"/>
      <c r="AB2363" s="273" t="str">
        <f t="shared" ref="AB2363:AB2394" si="338">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ref="S2395:S2425" ca="1" si="339">IF(B2395="","",IF(ISERROR(MATCH($E2395,CL,0)),"Unknown",INDIRECT("'C'!$A$"&amp;MATCH($E2395,CL,0)+1)))</f>
        <v/>
      </c>
      <c r="T2395" s="222" t="str">
        <f ca="1">IF(B2395="","",IF(ISERROR(MATCH($J2395,SorP!$B$1:$B$6230,0)),"",INDIRECT("'SorP'!$A$"&amp;MATCH($J2395,SorP!$B$1:$B$6230,0))))</f>
        <v/>
      </c>
      <c r="U2395" s="238"/>
      <c r="V2395" s="270" t="e">
        <f>IF(C2395="",NA(),MATCH($B2395&amp;$C2395,'Smelter Look-up'!$J:$J,0))</f>
        <v>#N/A</v>
      </c>
      <c r="W2395" s="271"/>
      <c r="X2395" s="271">
        <f t="shared" ref="X2395:X2425" ca="1" si="340">IF(AND(C2395="Smelter not listed",OR(LEN(D2395)=0,LEN(E2395)=0)),1,0)</f>
        <v>0</v>
      </c>
      <c r="Y2395" s="271"/>
      <c r="Z2395" s="271"/>
      <c r="AB2395" s="273" t="str">
        <f t="shared" ref="AB2395:AB2425" si="341">B2395&amp;C2395</f>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 ca="1" si="342">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 ca="1" si="343">IF(AND(C2426="Smelter not listed",OR(LEN(D2426)=0,LEN(E2426)=0)),1,0)</f>
        <v>0</v>
      </c>
      <c r="Y2426" s="271"/>
      <c r="Z2426" s="271"/>
      <c r="AB2426" s="273" t="str">
        <f t="shared" ref="AB2426" si="344">B2426&amp;C2426</f>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S2458" ca="1" si="345">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X2458" ca="1" si="346">IF(AND(C2427="Smelter not listed",OR(LEN(D2427)=0,LEN(E2427)=0)),1,0)</f>
        <v>0</v>
      </c>
      <c r="Y2427" s="271"/>
      <c r="Z2427" s="271"/>
      <c r="AB2427" s="273" t="str">
        <f t="shared" ref="AB2427:AB2458" si="347">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ref="S2459:S2489" ca="1" si="348">IF(B2459="","",IF(ISERROR(MATCH($E2459,CL,0)),"Unknown",INDIRECT("'C'!$A$"&amp;MATCH($E2459,CL,0)+1)))</f>
        <v/>
      </c>
      <c r="T2459" s="222" t="str">
        <f ca="1">IF(B2459="","",IF(ISERROR(MATCH($J2459,SorP!$B$1:$B$6230,0)),"",INDIRECT("'SorP'!$A$"&amp;MATCH($J2459,SorP!$B$1:$B$6230,0))))</f>
        <v/>
      </c>
      <c r="U2459" s="238"/>
      <c r="V2459" s="270" t="e">
        <f>IF(C2459="",NA(),MATCH($B2459&amp;$C2459,'Smelter Look-up'!$J:$J,0))</f>
        <v>#N/A</v>
      </c>
      <c r="W2459" s="271"/>
      <c r="X2459" s="271">
        <f t="shared" ref="X2459:X2491" ca="1" si="349">IF(AND(C2459="Smelter not listed",OR(LEN(D2459)=0,LEN(E2459)=0)),1,0)</f>
        <v>0</v>
      </c>
      <c r="Y2459" s="271"/>
      <c r="Z2459" s="271"/>
      <c r="AB2459" s="273" t="str">
        <f t="shared" ref="AB2459:AB2489" si="350">B2459&amp;C2459</f>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ref="S2490" ca="1" si="35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ref="AB2490" si="352">B2490&amp;C2490</f>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 ca="1" si="353">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S2504" ca="1" si="354">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f ca="1">IF(AND(C2503="Smelter not listed",OR(LEN(D2503)=0,LEN(E2503)=0)),1,0)</f>
        <v>0</v>
      </c>
      <c r="Y2503" s="271"/>
      <c r="Z2503" s="271"/>
      <c r="AB2503" s="273" t="str">
        <f>B2503&amp;C2503</f>
        <v/>
      </c>
    </row>
    <row r="2504" spans="1:28" ht="13.8" thickBot="1">
      <c r="A2504" s="292"/>
      <c r="B2504" s="274"/>
      <c r="C2504" s="274"/>
      <c r="D2504" s="275"/>
      <c r="E2504" s="275"/>
      <c r="F2504" s="275"/>
      <c r="G2504" s="275"/>
      <c r="H2504" s="275"/>
      <c r="I2504" s="275"/>
      <c r="J2504" s="275"/>
      <c r="K2504" s="275"/>
      <c r="L2504" s="275"/>
      <c r="M2504" s="275"/>
      <c r="N2504" s="275"/>
      <c r="O2504" s="275"/>
      <c r="P2504" s="275"/>
      <c r="Q2504" s="239"/>
      <c r="R2504" s="215"/>
      <c r="S2504" s="222" t="str">
        <f t="shared" ca="1" si="354"/>
        <v/>
      </c>
      <c r="T2504" s="222" t="str">
        <f ca="1">IF(B2504="","",IF(ISERROR(MATCH($J2504,SorP!$B$1:$B$6230,0)),"",INDIRECT("'SorP'!$A$"&amp;MATCH($J2504,SorP!$B$1:$B$6230,0))))</f>
        <v/>
      </c>
      <c r="AB2504" s="272" t="str">
        <f>B2504&amp;C2504</f>
        <v/>
      </c>
    </row>
    <row r="2505" spans="1:28" ht="13.2" thickTop="1">
      <c r="U2505" s="277"/>
      <c r="V2505" s="277"/>
      <c r="W2505" s="277"/>
      <c r="X2505" s="277"/>
      <c r="Y2505" s="277"/>
      <c r="Z2505" s="277"/>
    </row>
    <row r="2506" spans="1:28">
      <c r="U2506" s="277"/>
      <c r="V2506" s="277"/>
      <c r="W2506" s="277"/>
      <c r="X2506" s="277"/>
      <c r="Y2506" s="277"/>
      <c r="Z2506" s="277"/>
    </row>
    <row r="2507" spans="1:28" ht="13.2" thickBot="1">
      <c r="U2507" s="277"/>
      <c r="V2507" s="277"/>
      <c r="W2507" s="277"/>
      <c r="X2507" s="277"/>
      <c r="Y2507" s="277"/>
      <c r="Z2507"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5:B2503">
    <cfRule type="expression" dxfId="65" priority="50" stopIfTrue="1">
      <formula>IF(B585="",TRUE)</formula>
    </cfRule>
    <cfRule type="expression" dxfId="64" priority="61" stopIfTrue="1">
      <formula>IF(AND(COUNTIF(MetalSmelter,B585&amp;C585)=0,LEN(C585)&gt;0),TRUE,FALSE)</formula>
    </cfRule>
  </conditionalFormatting>
  <conditionalFormatting sqref="D21:D2503">
    <cfRule type="expression" dxfId="63" priority="44" stopIfTrue="1">
      <formula>IF(AND(LEN($C21)&gt;0,($C21&lt;&gt;"Smelter Not Listed")),1,0)</formula>
    </cfRule>
    <cfRule type="expression" dxfId="62" priority="69" stopIfTrue="1">
      <formula>IF(AND(D21="",$C21=$X$4),TRUE)</formula>
    </cfRule>
    <cfRule type="expression" dxfId="61" priority="70" stopIfTrue="1">
      <formula>IF(FIND("!",D21),TRUE)</formula>
    </cfRule>
  </conditionalFormatting>
  <conditionalFormatting sqref="G21:G2503">
    <cfRule type="expression" dxfId="60" priority="71" stopIfTrue="1">
      <formula>IF(FIND("Enter smelter details",G21),TRUE)</formula>
    </cfRule>
  </conditionalFormatting>
  <conditionalFormatting sqref="R5:R2504 E21:E2503">
    <cfRule type="expression" dxfId="59" priority="57" stopIfTrue="1">
      <formula>IF(AND(E5="",$C5=$X$4),TRUE)</formula>
    </cfRule>
    <cfRule type="expression" dxfId="58" priority="58" stopIfTrue="1">
      <formula>IF(FIND("!",E5),TRUE)</formula>
    </cfRule>
  </conditionalFormatting>
  <conditionalFormatting sqref="F21:F2503">
    <cfRule type="expression" dxfId="57" priority="48" stopIfTrue="1">
      <formula>IF(AND(LEN($A21)&gt;0,$A21&lt;&gt;$F21),TRUE,FALSE)</formula>
    </cfRule>
  </conditionalFormatting>
  <conditionalFormatting sqref="C585:C2503 C5:C45">
    <cfRule type="expression" dxfId="56" priority="47" stopIfTrue="1">
      <formula>IF(AND(B5&lt;&gt;"",C5=""),TRUE)</formula>
    </cfRule>
  </conditionalFormatting>
  <conditionalFormatting sqref="B52:B584">
    <cfRule type="expression" dxfId="55" priority="26" stopIfTrue="1">
      <formula>IF(B52="",TRUE)</formula>
    </cfRule>
    <cfRule type="expression" dxfId="54" priority="29" stopIfTrue="1">
      <formula>IF(AND(COUNTIF(MetalSmelter,B52&amp;C52)=0,LEN(C52)&gt;0),TRUE,FALSE)</formula>
    </cfRule>
  </conditionalFormatting>
  <conditionalFormatting sqref="D5:D19">
    <cfRule type="expression" dxfId="53" priority="23" stopIfTrue="1">
      <formula>IF(AND(LEN($C5)&gt;0,($C5&lt;&gt;"Smelter Not Listed")),1,0)</formula>
    </cfRule>
    <cfRule type="expression" dxfId="52" priority="30" stopIfTrue="1">
      <formula>IF(AND(D5="",$C5=$X$4),TRUE)</formula>
    </cfRule>
    <cfRule type="expression" dxfId="51" priority="31" stopIfTrue="1">
      <formula>IF(FIND("!",D5),TRUE)</formula>
    </cfRule>
  </conditionalFormatting>
  <conditionalFormatting sqref="G5:G19">
    <cfRule type="expression" dxfId="50" priority="32" stopIfTrue="1">
      <formula>IF(FIND("Enter smelter details",G5),TRUE)</formula>
    </cfRule>
  </conditionalFormatting>
  <conditionalFormatting sqref="E5:E19">
    <cfRule type="expression" dxfId="49" priority="27" stopIfTrue="1">
      <formula>IF(AND(E5="",$C5=$X$4),TRUE)</formula>
    </cfRule>
    <cfRule type="expression" dxfId="48" priority="28" stopIfTrue="1">
      <formula>IF(FIND("!",E5),TRUE)</formula>
    </cfRule>
  </conditionalFormatting>
  <conditionalFormatting sqref="F5:F19">
    <cfRule type="expression" dxfId="47" priority="25" stopIfTrue="1">
      <formula>IF(AND(LEN($A5)&gt;0,$A5&lt;&gt;$F5),TRUE,FALSE)</formula>
    </cfRule>
  </conditionalFormatting>
  <conditionalFormatting sqref="C52:C584">
    <cfRule type="expression" dxfId="46" priority="24" stopIfTrue="1">
      <formula>IF(AND(B52&lt;&gt;"",C52=""),TRUE)</formula>
    </cfRule>
  </conditionalFormatting>
  <conditionalFormatting sqref="D20">
    <cfRule type="expression" dxfId="45" priority="13" stopIfTrue="1">
      <formula>IF(AND(LEN($C20)&gt;0,($C20&lt;&gt;"Smelter Not Listed")),1,0)</formula>
    </cfRule>
    <cfRule type="expression" dxfId="44" priority="20" stopIfTrue="1">
      <formula>IF(AND(D20="",$C20=$X$4),TRUE)</formula>
    </cfRule>
    <cfRule type="expression" dxfId="43" priority="21" stopIfTrue="1">
      <formula>IF(FIND("!",D20),TRUE)</formula>
    </cfRule>
  </conditionalFormatting>
  <conditionalFormatting sqref="G20">
    <cfRule type="expression" dxfId="42" priority="22" stopIfTrue="1">
      <formula>IF(FIND("Enter smelter details",G20),TRUE)</formula>
    </cfRule>
  </conditionalFormatting>
  <conditionalFormatting sqref="E20">
    <cfRule type="expression" dxfId="41" priority="17" stopIfTrue="1">
      <formula>IF(AND(E20="",$C20=$X$4),TRUE)</formula>
    </cfRule>
    <cfRule type="expression" dxfId="40" priority="18" stopIfTrue="1">
      <formula>IF(FIND("!",E20),TRUE)</formula>
    </cfRule>
  </conditionalFormatting>
  <conditionalFormatting sqref="F20">
    <cfRule type="expression" dxfId="39" priority="15" stopIfTrue="1">
      <formula>IF(AND(LEN($A20)&gt;0,$A20&lt;&gt;$F20),TRUE,FALSE)</formula>
    </cfRule>
  </conditionalFormatting>
  <conditionalFormatting sqref="B5:B45">
    <cfRule type="expression" dxfId="38" priority="1" stopIfTrue="1">
      <formula>IF(B5="",TRUE)</formula>
    </cfRule>
    <cfRule type="expression" dxfId="37" priority="2" stopIfTrue="1">
      <formula>IF(AND(COUNTIF(MetalSmelter,B5&amp;C5)=0,LEN(C5)&gt;0), TRUE, FALSE)</formula>
    </cfRule>
  </conditionalFormatting>
  <conditionalFormatting sqref="C46">
    <cfRule type="expression" dxfId="36" priority="1" stopIfTrue="1">
      <formula>IF(AND(B46&lt;&gt;"",C46=""),TRUE)</formula>
    </cfRule>
  </conditionalFormatting>
  <conditionalFormatting sqref="B47:B49">
    <cfRule type="expression" dxfId="35" priority="11" stopIfTrue="1">
      <formula>IF(B47="",TRUE)</formula>
    </cfRule>
    <cfRule type="expression" dxfId="34" priority="12" stopIfTrue="1">
      <formula>IF(AND(COUNTIF(MetalSmelter,B47&amp;C47)=0,LEN(C47)&gt;0), TRUE, FALSE)</formula>
    </cfRule>
  </conditionalFormatting>
  <conditionalFormatting sqref="B50:B51">
    <cfRule type="expression" dxfId="33" priority="9" stopIfTrue="1">
      <formula>IF(B50="",TRUE)</formula>
    </cfRule>
    <cfRule type="expression" dxfId="32" priority="10" stopIfTrue="1">
      <formula>IF(AND(COUNTIF(MetalSmelter,B50&amp;C50)=0,LEN(C50)&gt;0),TRUE,FALSE)</formula>
    </cfRule>
  </conditionalFormatting>
  <conditionalFormatting sqref="B46">
    <cfRule type="expression" dxfId="31" priority="5" stopIfTrue="1">
      <formula>IF(B46="",TRUE)</formula>
    </cfRule>
    <cfRule type="expression" dxfId="30" priority="6" stopIfTrue="1">
      <formula>IF(AND(COUNTIF(MetalSmelter,B46&amp;C46)=0,LEN(C46)&gt;0), TRUE, FALSE)</formula>
    </cfRule>
  </conditionalFormatting>
  <conditionalFormatting sqref="C47:C49">
    <cfRule type="expression" dxfId="29" priority="4" stopIfTrue="1">
      <formula>IF(AND(B47&lt;&gt;"",C47=""),TRUE)</formula>
    </cfRule>
  </conditionalFormatting>
  <conditionalFormatting sqref="C50:C51">
    <cfRule type="expression" dxfId="28" priority="3" stopIfTrue="1">
      <formula>IF(AND(B50&lt;&gt;"",C50=""),TRUE)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f ca="1">IF(H70=0,"0",H70)</f>
        <v>1</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Wieland Metal Services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Scott Faniola</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scott.faniola@wieland.com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216-978-2012</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Scott Faniola</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scott.faniola@wieland.com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44368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f>Declaration!G77</f>
        <v>0</v>
      </c>
      <c r="C56" s="102" t="str">
        <f t="shared" ca="1" si="10"/>
        <v>Enter the URL in Declaration worksheet cell G77 if you answer "Yes" for question B. The format of the URL should be "www.companyname.com"</v>
      </c>
      <c r="D56" s="108" t="str">
        <f>IF(H56=1,"Click here to specify URL for question (B)","")</f>
        <v>Click here to specify URL for question (B)</v>
      </c>
      <c r="E56" s="84"/>
      <c r="F56" s="107">
        <f>IF(AND(F55=1,B55="Yes"),1,0)</f>
        <v>1</v>
      </c>
      <c r="G56" s="81">
        <f>IF(LEN(B56)&gt;1,0,1)</f>
        <v>1</v>
      </c>
      <c r="H56" s="82">
        <f t="shared" si="11"/>
        <v>1</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List'!AB$5:AB$2503,"Tantalum?*")&gt;0),0,1)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List'!AB$5:AB$2503,"Tin?*")&gt;0),0,1)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List'!AB$5:AB$2503,"Gold?*")&gt;0),0,1)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List'!AB$5:AB$2503,"Tungsten?*")&gt;0),0,1)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IF(F69=0,J69,IF(G69=0,I69,L69))</f>
        <v>N/A</v>
      </c>
      <c r="D69" s="108"/>
      <c r="E69" s="84"/>
      <c r="F69" s="107">
        <f>IF(COUNTIF('Smelter List'!C5:C2503,"Smelter not listed")=0,0,1)</f>
        <v>0</v>
      </c>
      <c r="G69" s="81">
        <f ca="1">IF(OR(SUMPRODUCT(('Smelter List'!C5:C2503="Smelter not listed")*('Smelter List'!D5:D2503=""))&gt;0,SUMPRODUCT(('Smelter List'!C5:C2503="Smelter not listed")*('Smelter List'!E5:E2503=""))&gt;0),1,0)</f>
        <v>0</v>
      </c>
      <c r="H69" s="82">
        <f t="shared" ca="1" si="14"/>
        <v>0</v>
      </c>
      <c r="I69" s="177" t="str">
        <f ca="1">OFFSET(L!$C$1,MATCH("Checker"&amp;"Comp",L!$A:$A,0)-1,SL,,)</f>
        <v>Complete</v>
      </c>
      <c r="J69" s="22" t="s">
        <v>2381</v>
      </c>
      <c r="K69" s="184"/>
      <c r="L69" s="22" t="s">
        <v>2382</v>
      </c>
    </row>
    <row r="70" spans="1:12">
      <c r="H70" s="22">
        <f ca="1">SUM(H4:H69)</f>
        <v>1</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ht="13.2">
      <c r="A2" s="29"/>
      <c r="B2" s="147"/>
      <c r="C2" s="147"/>
      <c r="D2"/>
      <c r="E2" s="30"/>
    </row>
    <row r="3" spans="1:6" ht="13.2">
      <c r="A3" s="29"/>
      <c r="B3" s="147"/>
      <c r="C3" s="147"/>
      <c r="D3" s="147"/>
      <c r="E3" s="30"/>
    </row>
    <row r="4" spans="1:6" ht="15.75" customHeight="1">
      <c r="A4" s="29"/>
      <c r="B4" s="448" t="s">
        <v>898</v>
      </c>
      <c r="C4" s="448"/>
      <c r="D4" s="448"/>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1" t="str">
        <f ca="1">OFFSET(L!$C$1,MATCH("General"&amp;"Cpy",L!$A:$A,0)-1,SL,,)</f>
        <v>© 2021 Responsible Minerals Initiative. All rights reserved.</v>
      </c>
      <c r="C1001" s="451"/>
      <c r="D1001" s="451"/>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Scott Faniola</cp:lastModifiedBy>
  <cp:lastPrinted>2015-04-21T20:47:43Z</cp:lastPrinted>
  <dcterms:created xsi:type="dcterms:W3CDTF">2010-06-21T21:00:23Z</dcterms:created>
  <dcterms:modified xsi:type="dcterms:W3CDTF">2021-06-21T17:20:00Z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